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'Arkusz1'!$A$1:$P$146</definedName>
  </definedNames>
  <calcPr fullCalcOnLoad="1"/>
</workbook>
</file>

<file path=xl/sharedStrings.xml><?xml version="1.0" encoding="utf-8"?>
<sst xmlns="http://schemas.openxmlformats.org/spreadsheetml/2006/main" count="332" uniqueCount="138">
  <si>
    <t>Poz.</t>
  </si>
  <si>
    <t>Rodzaje należności</t>
  </si>
  <si>
    <t>Klasyfikacja</t>
  </si>
  <si>
    <t>dz.</t>
  </si>
  <si>
    <t>rdz.</t>
  </si>
  <si>
    <t>§</t>
  </si>
  <si>
    <t>należności</t>
  </si>
  <si>
    <t>nadpłaty</t>
  </si>
  <si>
    <t xml:space="preserve"> - odsetki</t>
  </si>
  <si>
    <t>756</t>
  </si>
  <si>
    <t>75615</t>
  </si>
  <si>
    <t>0310</t>
  </si>
  <si>
    <t>0910</t>
  </si>
  <si>
    <t>od nieruchomości os. prawne</t>
  </si>
  <si>
    <t>od nieruchomości os. fizyczne</t>
  </si>
  <si>
    <t>75616</t>
  </si>
  <si>
    <t>0320</t>
  </si>
  <si>
    <t>rolny os. prawne</t>
  </si>
  <si>
    <t>rolny os. fizyczne</t>
  </si>
  <si>
    <t>leśny os. prawne</t>
  </si>
  <si>
    <t>leśny os. fizyczne</t>
  </si>
  <si>
    <t>0330</t>
  </si>
  <si>
    <t>0340</t>
  </si>
  <si>
    <t>od środków transp. os. prawne</t>
  </si>
  <si>
    <t>od spadków i darowizn</t>
  </si>
  <si>
    <t>karta podatkowa</t>
  </si>
  <si>
    <t>75621</t>
  </si>
  <si>
    <t>75601</t>
  </si>
  <si>
    <t>0020</t>
  </si>
  <si>
    <t>0010</t>
  </si>
  <si>
    <t>0500</t>
  </si>
  <si>
    <t>0360</t>
  </si>
  <si>
    <t>0350</t>
  </si>
  <si>
    <t>budżetu Gminy Wolbórz</t>
  </si>
  <si>
    <t>700</t>
  </si>
  <si>
    <t>70005</t>
  </si>
  <si>
    <t>75618</t>
  </si>
  <si>
    <t>0490</t>
  </si>
  <si>
    <t>czynsz mieszkaniowy</t>
  </si>
  <si>
    <t>0750</t>
  </si>
  <si>
    <t>wynajem nieruchomości</t>
  </si>
  <si>
    <t>niemieszkalnych</t>
  </si>
  <si>
    <t>dzierżawy gruntów rolnych</t>
  </si>
  <si>
    <t>0920</t>
  </si>
  <si>
    <t>0830</t>
  </si>
  <si>
    <t>900</t>
  </si>
  <si>
    <t xml:space="preserve">odpłatność za pobyt dzieci </t>
  </si>
  <si>
    <t>na wynajem hali sportowej</t>
  </si>
  <si>
    <t>801</t>
  </si>
  <si>
    <t>80104</t>
  </si>
  <si>
    <t>80110</t>
  </si>
  <si>
    <t>80148</t>
  </si>
  <si>
    <t>zaliczka alimentacyjna</t>
  </si>
  <si>
    <t>852</t>
  </si>
  <si>
    <t>85212</t>
  </si>
  <si>
    <t>2360</t>
  </si>
  <si>
    <t>Jednostki Oświatowe</t>
  </si>
  <si>
    <t>fundusz alimentacyjny</t>
  </si>
  <si>
    <t xml:space="preserve">odpłatność za przyłącza </t>
  </si>
  <si>
    <t>Społecznej</t>
  </si>
  <si>
    <t xml:space="preserve">odpłatność za obiady na  </t>
  </si>
  <si>
    <t>stołówkach szkolnych</t>
  </si>
  <si>
    <t>przypisy</t>
  </si>
  <si>
    <t>odpisy</t>
  </si>
  <si>
    <t xml:space="preserve">Razem </t>
  </si>
  <si>
    <t>Wpłaty</t>
  </si>
  <si>
    <t>- zwroty</t>
  </si>
  <si>
    <t xml:space="preserve">Wpływy </t>
  </si>
  <si>
    <t>z kosztów</t>
  </si>
  <si>
    <t>PODATKI realizowane przez</t>
  </si>
  <si>
    <t>zaległości</t>
  </si>
  <si>
    <t>użytkowanie wieczyste</t>
  </si>
  <si>
    <t>0470</t>
  </si>
  <si>
    <t>w przedszkolu (czesne)</t>
  </si>
  <si>
    <t>w przedszkolu (wyżywienie)</t>
  </si>
  <si>
    <t>(6-8)+9-10</t>
  </si>
  <si>
    <t>- odsetki</t>
  </si>
  <si>
    <t xml:space="preserve">Miejski Ośrodek Pomocy </t>
  </si>
  <si>
    <t xml:space="preserve"> - odsetki (hipoteka)</t>
  </si>
  <si>
    <t>od środ. transp. os. fizyczne</t>
  </si>
  <si>
    <t xml:space="preserve"> - należność główna</t>
  </si>
  <si>
    <t xml:space="preserve"> - należności ogółem</t>
  </si>
  <si>
    <t xml:space="preserve">  RAZEM</t>
  </si>
  <si>
    <t>IIIa</t>
  </si>
  <si>
    <t>IIIb</t>
  </si>
  <si>
    <t>IIIc</t>
  </si>
  <si>
    <t>I.</t>
  </si>
  <si>
    <t>II.</t>
  </si>
  <si>
    <t>III.</t>
  </si>
  <si>
    <t>POZOSTAŁE NALEŻNOŚCI:</t>
  </si>
  <si>
    <t>90001</t>
  </si>
  <si>
    <t>przez Urząd Miejski, w tym:</t>
  </si>
  <si>
    <t>Urząd Miejski, w tym:</t>
  </si>
  <si>
    <r>
      <t xml:space="preserve">PODATKI realizowane  </t>
    </r>
  </si>
  <si>
    <t>odpłatność za usługi opiekuńcze</t>
  </si>
  <si>
    <t>energetyczne do przepompowni</t>
  </si>
  <si>
    <t>odpłatności za energię, wodę, gaz</t>
  </si>
  <si>
    <t>udziały w podatku dochodowym</t>
  </si>
  <si>
    <t>od os. prawnych</t>
  </si>
  <si>
    <t>od os. fiz.</t>
  </si>
  <si>
    <t>od czynności cywilno-prawnych</t>
  </si>
  <si>
    <t>opłata za zajęcie pasa drogowego</t>
  </si>
  <si>
    <t>dzierżawy gruntów pozostałych</t>
  </si>
  <si>
    <t>koszty usunięcia substancji</t>
  </si>
  <si>
    <t>szkodliwych</t>
  </si>
  <si>
    <t>90006</t>
  </si>
  <si>
    <t>0690</t>
  </si>
  <si>
    <t>Stan na 01.01.2013</t>
  </si>
  <si>
    <t>Należności  2013</t>
  </si>
  <si>
    <t>0970</t>
  </si>
  <si>
    <t>opłaty za odpady komunalne</t>
  </si>
  <si>
    <t>Stan na 31.12.2013</t>
  </si>
  <si>
    <t>5.</t>
  </si>
  <si>
    <t>11.</t>
  </si>
  <si>
    <t>12.</t>
  </si>
  <si>
    <t xml:space="preserve">odszkodowanie za energię </t>
  </si>
  <si>
    <t>758</t>
  </si>
  <si>
    <t>75814</t>
  </si>
  <si>
    <t>0570</t>
  </si>
  <si>
    <t>kary, grzywny</t>
  </si>
  <si>
    <t>z tyt. nadpłaconej składki FPr</t>
  </si>
  <si>
    <t>~ os.prawne</t>
  </si>
  <si>
    <t>~ os.fizyczne</t>
  </si>
  <si>
    <t>Urzędy Skarbowe i</t>
  </si>
  <si>
    <t>Ministerstwo Finansów</t>
  </si>
  <si>
    <t>1.</t>
  </si>
  <si>
    <t>2.</t>
  </si>
  <si>
    <t>3.</t>
  </si>
  <si>
    <t>4.</t>
  </si>
  <si>
    <t>10.</t>
  </si>
  <si>
    <t>9.</t>
  </si>
  <si>
    <t>8.</t>
  </si>
  <si>
    <t>7.</t>
  </si>
  <si>
    <t>6.</t>
  </si>
  <si>
    <t>do Sprawozdania z wykonania</t>
  </si>
  <si>
    <t>na dzień 31 grudnia 2013 r.</t>
  </si>
  <si>
    <t>Załącznik Nr 4</t>
  </si>
  <si>
    <t>SALDA POCZĄTKOWE I KOŃCOWE NALEŻNOŚCI BUDŻETOWYCH NA DZIEŃ 31 GRUDNIA 2013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</si>
</sst>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d\ mmmm\ yyyy"/>
  </numFmts>
  <fonts count="4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u val="singleAccounting"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b/>
      <u val="singleAccounting"/>
      <sz val="8"/>
      <name val="Arial"/>
      <family val="2"/>
    </font>
    <font>
      <u val="singleAccounting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3" fontId="2" fillId="0" borderId="22" xfId="0" applyNumberFormat="1" applyFont="1" applyBorder="1" applyAlignment="1">
      <alignment horizontal="center"/>
    </xf>
    <xf numFmtId="43" fontId="2" fillId="0" borderId="23" xfId="0" applyNumberFormat="1" applyFont="1" applyBorder="1" applyAlignment="1">
      <alignment horizontal="center"/>
    </xf>
    <xf numFmtId="43" fontId="2" fillId="0" borderId="24" xfId="0" applyNumberFormat="1" applyFont="1" applyBorder="1" applyAlignment="1">
      <alignment horizontal="center"/>
    </xf>
    <xf numFmtId="43" fontId="2" fillId="0" borderId="25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3" fontId="2" fillId="0" borderId="0" xfId="0" applyNumberFormat="1" applyFont="1" applyAlignment="1">
      <alignment horizontal="center" vertical="center"/>
    </xf>
    <xf numFmtId="43" fontId="2" fillId="0" borderId="22" xfId="0" applyNumberFormat="1" applyFont="1" applyBorder="1" applyAlignment="1">
      <alignment horizontal="center" vertical="center"/>
    </xf>
    <xf numFmtId="43" fontId="2" fillId="0" borderId="23" xfId="0" applyNumberFormat="1" applyFont="1" applyBorder="1" applyAlignment="1">
      <alignment horizontal="center" vertical="center"/>
    </xf>
    <xf numFmtId="43" fontId="8" fillId="0" borderId="22" xfId="0" applyNumberFormat="1" applyFont="1" applyBorder="1" applyAlignment="1">
      <alignment horizontal="center" vertical="center"/>
    </xf>
    <xf numFmtId="43" fontId="8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43" fontId="6" fillId="0" borderId="22" xfId="0" applyNumberFormat="1" applyFont="1" applyBorder="1" applyAlignment="1">
      <alignment horizontal="center" vertical="center"/>
    </xf>
    <xf numFmtId="43" fontId="6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3" fontId="2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43" fontId="2" fillId="0" borderId="2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43" fontId="2" fillId="0" borderId="27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3" fontId="2" fillId="0" borderId="28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/>
    </xf>
    <xf numFmtId="43" fontId="6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3" fontId="2" fillId="0" borderId="22" xfId="42" applyFont="1" applyBorder="1" applyAlignment="1">
      <alignment horizontal="center" vertical="center"/>
    </xf>
    <xf numFmtId="43" fontId="2" fillId="0" borderId="23" xfId="42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7" xfId="0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/>
    </xf>
    <xf numFmtId="43" fontId="9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43" fontId="10" fillId="0" borderId="22" xfId="0" applyNumberFormat="1" applyFont="1" applyBorder="1" applyAlignment="1">
      <alignment horizontal="center" vertical="center"/>
    </xf>
    <xf numFmtId="43" fontId="10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3" fontId="2" fillId="0" borderId="23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3" fontId="2" fillId="0" borderId="2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3" fontId="2" fillId="0" borderId="14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horizontal="center" vertical="center"/>
    </xf>
    <xf numFmtId="43" fontId="9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3" fontId="2" fillId="0" borderId="22" xfId="0" applyNumberFormat="1" applyFont="1" applyBorder="1" applyAlignment="1">
      <alignment vertical="center"/>
    </xf>
    <xf numFmtId="43" fontId="12" fillId="0" borderId="23" xfId="0" applyNumberFormat="1" applyFont="1" applyBorder="1" applyAlignment="1">
      <alignment horizontal="center" vertical="center"/>
    </xf>
    <xf numFmtId="43" fontId="8" fillId="0" borderId="23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3" fontId="11" fillId="0" borderId="32" xfId="0" applyNumberFormat="1" applyFont="1" applyBorder="1" applyAlignment="1">
      <alignment vertical="center"/>
    </xf>
    <xf numFmtId="43" fontId="11" fillId="0" borderId="32" xfId="0" applyNumberFormat="1" applyFont="1" applyBorder="1" applyAlignment="1">
      <alignment horizontal="center" vertical="center"/>
    </xf>
    <xf numFmtId="43" fontId="11" fillId="0" borderId="33" xfId="0" applyNumberFormat="1" applyFont="1" applyBorder="1" applyAlignment="1">
      <alignment horizontal="left" vertical="center"/>
    </xf>
    <xf numFmtId="43" fontId="2" fillId="0" borderId="30" xfId="0" applyNumberFormat="1" applyFont="1" applyBorder="1" applyAlignment="1">
      <alignment vertical="center"/>
    </xf>
    <xf numFmtId="43" fontId="2" fillId="0" borderId="34" xfId="0" applyNumberFormat="1" applyFont="1" applyBorder="1" applyAlignment="1">
      <alignment vertical="center"/>
    </xf>
    <xf numFmtId="2" fontId="2" fillId="0" borderId="28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3" fontId="11" fillId="0" borderId="35" xfId="0" applyNumberFormat="1" applyFont="1" applyBorder="1" applyAlignment="1">
      <alignment vertical="center"/>
    </xf>
    <xf numFmtId="43" fontId="2" fillId="0" borderId="36" xfId="0" applyNumberFormat="1" applyFont="1" applyBorder="1" applyAlignment="1">
      <alignment vertical="center"/>
    </xf>
    <xf numFmtId="43" fontId="2" fillId="0" borderId="37" xfId="0" applyNumberFormat="1" applyFont="1" applyBorder="1" applyAlignment="1">
      <alignment vertical="center"/>
    </xf>
    <xf numFmtId="49" fontId="2" fillId="0" borderId="38" xfId="0" applyNumberFormat="1" applyFont="1" applyBorder="1" applyAlignment="1">
      <alignment horizontal="left" vertical="center" indent="5"/>
    </xf>
    <xf numFmtId="49" fontId="2" fillId="0" borderId="0" xfId="0" applyNumberFormat="1" applyFont="1" applyBorder="1" applyAlignment="1">
      <alignment horizontal="left" vertical="center" indent="5"/>
    </xf>
    <xf numFmtId="49" fontId="2" fillId="0" borderId="23" xfId="0" applyNumberFormat="1" applyFont="1" applyBorder="1" applyAlignment="1">
      <alignment horizontal="left" vertical="center" indent="5"/>
    </xf>
    <xf numFmtId="49" fontId="2" fillId="0" borderId="39" xfId="0" applyNumberFormat="1" applyFont="1" applyBorder="1" applyAlignment="1">
      <alignment horizontal="left" vertical="center" indent="5"/>
    </xf>
    <xf numFmtId="49" fontId="2" fillId="0" borderId="40" xfId="0" applyNumberFormat="1" applyFont="1" applyBorder="1" applyAlignment="1">
      <alignment horizontal="left" vertical="center" indent="5"/>
    </xf>
    <xf numFmtId="49" fontId="2" fillId="0" borderId="34" xfId="0" applyNumberFormat="1" applyFont="1" applyBorder="1" applyAlignment="1">
      <alignment horizontal="left" vertical="center" indent="5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indent="5"/>
    </xf>
    <xf numFmtId="0" fontId="6" fillId="0" borderId="10" xfId="0" applyFont="1" applyBorder="1" applyAlignment="1">
      <alignment horizontal="left" vertical="center" indent="5"/>
    </xf>
    <xf numFmtId="0" fontId="6" fillId="0" borderId="33" xfId="0" applyFont="1" applyBorder="1" applyAlignment="1">
      <alignment horizontal="left" vertical="center" indent="5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8"/>
  <sheetViews>
    <sheetView tabSelected="1" view="pageBreakPreview" zoomScaleNormal="136" zoomScaleSheetLayoutView="100" zoomScalePageLayoutView="0" workbookViewId="0" topLeftCell="E1">
      <selection activeCell="N1" sqref="N1:P4"/>
    </sheetView>
  </sheetViews>
  <sheetFormatPr defaultColWidth="9.140625" defaultRowHeight="12.75"/>
  <cols>
    <col min="1" max="1" width="3.57421875" style="0" customWidth="1"/>
    <col min="2" max="2" width="24.00390625" style="0" customWidth="1"/>
    <col min="3" max="3" width="3.8515625" style="0" customWidth="1"/>
    <col min="4" max="4" width="6.28125" style="0" customWidth="1"/>
    <col min="5" max="5" width="4.57421875" style="0" customWidth="1"/>
    <col min="6" max="6" width="11.7109375" style="0" customWidth="1"/>
    <col min="7" max="7" width="12.28125" style="0" customWidth="1"/>
    <col min="8" max="8" width="10.8515625" style="0" customWidth="1"/>
    <col min="9" max="9" width="13.7109375" style="0" customWidth="1"/>
    <col min="10" max="10" width="12.00390625" style="0" customWidth="1"/>
    <col min="11" max="12" width="13.7109375" style="0" customWidth="1"/>
    <col min="13" max="13" width="10.140625" style="0" customWidth="1"/>
    <col min="14" max="14" width="11.8515625" style="0" customWidth="1"/>
    <col min="15" max="15" width="12.28125" style="0" customWidth="1"/>
    <col min="16" max="16" width="10.57421875" style="0" customWidth="1"/>
  </cols>
  <sheetData>
    <row r="1" spans="1:16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0" t="s">
        <v>136</v>
      </c>
      <c r="O1" s="130"/>
      <c r="P1" s="130"/>
    </row>
    <row r="2" spans="1:1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30" t="s">
        <v>134</v>
      </c>
      <c r="O2" s="130"/>
      <c r="P2" s="130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4"/>
      <c r="L3" s="2"/>
      <c r="M3" s="2"/>
      <c r="N3" s="130" t="s">
        <v>33</v>
      </c>
      <c r="O3" s="130"/>
      <c r="P3" s="130"/>
    </row>
    <row r="4" spans="1:16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30" t="s">
        <v>135</v>
      </c>
      <c r="O4" s="130"/>
      <c r="P4" s="130"/>
    </row>
    <row r="5" spans="1:16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1"/>
      <c r="O5" s="10"/>
      <c r="P5" s="10"/>
    </row>
    <row r="6" spans="1:16" ht="21" customHeight="1">
      <c r="A6" s="2"/>
      <c r="B6" s="12" t="s">
        <v>137</v>
      </c>
      <c r="C6" s="8"/>
      <c r="D6" s="8"/>
      <c r="E6" s="8"/>
      <c r="F6" s="8"/>
      <c r="G6" s="8"/>
      <c r="H6" s="8"/>
      <c r="I6" s="8"/>
      <c r="J6" s="8"/>
      <c r="K6" s="8"/>
      <c r="L6" s="2"/>
      <c r="M6" s="2"/>
      <c r="N6" s="3"/>
      <c r="O6" s="3"/>
      <c r="P6" s="3"/>
    </row>
    <row r="7" spans="1:16" ht="7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3.5" customHeight="1">
      <c r="A8" s="125" t="s">
        <v>0</v>
      </c>
      <c r="B8" s="125" t="s">
        <v>1</v>
      </c>
      <c r="C8" s="116" t="s">
        <v>2</v>
      </c>
      <c r="D8" s="117"/>
      <c r="E8" s="118"/>
      <c r="F8" s="116" t="s">
        <v>107</v>
      </c>
      <c r="G8" s="117"/>
      <c r="H8" s="118"/>
      <c r="I8" s="116" t="s">
        <v>108</v>
      </c>
      <c r="J8" s="118"/>
      <c r="K8" s="14" t="s">
        <v>64</v>
      </c>
      <c r="L8" s="13" t="s">
        <v>65</v>
      </c>
      <c r="M8" s="14" t="s">
        <v>67</v>
      </c>
      <c r="N8" s="116" t="s">
        <v>111</v>
      </c>
      <c r="O8" s="117"/>
      <c r="P8" s="128"/>
    </row>
    <row r="9" spans="1:16" ht="12.75" customHeight="1" thickBot="1">
      <c r="A9" s="126"/>
      <c r="B9" s="126"/>
      <c r="C9" s="119"/>
      <c r="D9" s="120"/>
      <c r="E9" s="121"/>
      <c r="F9" s="119"/>
      <c r="G9" s="120"/>
      <c r="H9" s="121"/>
      <c r="I9" s="119"/>
      <c r="J9" s="121"/>
      <c r="K9" s="17" t="s">
        <v>6</v>
      </c>
      <c r="L9" s="18" t="s">
        <v>66</v>
      </c>
      <c r="M9" s="17" t="s">
        <v>68</v>
      </c>
      <c r="N9" s="119"/>
      <c r="O9" s="120"/>
      <c r="P9" s="129"/>
    </row>
    <row r="10" spans="1:17" ht="18.75" customHeight="1" thickBot="1">
      <c r="A10" s="127"/>
      <c r="B10" s="126"/>
      <c r="C10" s="23" t="s">
        <v>3</v>
      </c>
      <c r="D10" s="23" t="s">
        <v>4</v>
      </c>
      <c r="E10" s="14" t="s">
        <v>5</v>
      </c>
      <c r="F10" s="13" t="s">
        <v>6</v>
      </c>
      <c r="G10" s="106" t="s">
        <v>70</v>
      </c>
      <c r="H10" s="14" t="s">
        <v>7</v>
      </c>
      <c r="I10" s="23" t="s">
        <v>62</v>
      </c>
      <c r="J10" s="14" t="s">
        <v>63</v>
      </c>
      <c r="K10" s="20" t="s">
        <v>75</v>
      </c>
      <c r="L10" s="15">
        <v>2013</v>
      </c>
      <c r="M10" s="21"/>
      <c r="N10" s="13" t="s">
        <v>6</v>
      </c>
      <c r="O10" s="19" t="s">
        <v>70</v>
      </c>
      <c r="P10" s="22" t="s">
        <v>7</v>
      </c>
      <c r="Q10" s="1"/>
    </row>
    <row r="11" spans="1:17" ht="15" customHeight="1" thickBot="1">
      <c r="A11" s="23">
        <v>1</v>
      </c>
      <c r="B11" s="24">
        <v>2</v>
      </c>
      <c r="C11" s="25">
        <v>3</v>
      </c>
      <c r="D11" s="26">
        <v>4</v>
      </c>
      <c r="E11" s="23">
        <v>5</v>
      </c>
      <c r="F11" s="23">
        <v>6</v>
      </c>
      <c r="G11" s="24">
        <v>7</v>
      </c>
      <c r="H11" s="23">
        <v>8</v>
      </c>
      <c r="I11" s="25">
        <v>9</v>
      </c>
      <c r="J11" s="23">
        <v>10</v>
      </c>
      <c r="K11" s="24">
        <v>11</v>
      </c>
      <c r="L11" s="23">
        <v>12</v>
      </c>
      <c r="M11" s="24">
        <v>13</v>
      </c>
      <c r="N11" s="23">
        <v>14</v>
      </c>
      <c r="O11" s="24">
        <v>15</v>
      </c>
      <c r="P11" s="27">
        <v>16</v>
      </c>
      <c r="Q11" s="9"/>
    </row>
    <row r="12" spans="1:16" ht="7.5" customHeight="1">
      <c r="A12" s="28"/>
      <c r="B12" s="28"/>
      <c r="C12" s="29"/>
      <c r="D12" s="30"/>
      <c r="E12" s="30"/>
      <c r="F12" s="31"/>
      <c r="G12" s="31"/>
      <c r="H12" s="32"/>
      <c r="I12" s="31"/>
      <c r="J12" s="31"/>
      <c r="K12" s="31"/>
      <c r="L12" s="33"/>
      <c r="M12" s="34"/>
      <c r="N12" s="31"/>
      <c r="O12" s="31"/>
      <c r="P12" s="32"/>
    </row>
    <row r="13" spans="1:16" ht="15" customHeight="1">
      <c r="A13" s="35" t="s">
        <v>86</v>
      </c>
      <c r="B13" s="36" t="s">
        <v>93</v>
      </c>
      <c r="C13" s="37"/>
      <c r="D13" s="38"/>
      <c r="E13" s="38"/>
      <c r="F13" s="39"/>
      <c r="G13" s="40"/>
      <c r="H13" s="39"/>
      <c r="I13" s="40"/>
      <c r="J13" s="40"/>
      <c r="K13" s="40"/>
      <c r="L13" s="40"/>
      <c r="M13" s="41"/>
      <c r="N13" s="40"/>
      <c r="O13" s="40"/>
      <c r="P13" s="41"/>
    </row>
    <row r="14" spans="1:16" ht="15" customHeight="1">
      <c r="A14" s="35"/>
      <c r="B14" s="36" t="s">
        <v>91</v>
      </c>
      <c r="C14" s="37"/>
      <c r="D14" s="38"/>
      <c r="E14" s="38"/>
      <c r="F14" s="42">
        <f aca="true" t="shared" si="0" ref="F14:K14">SUM(F18:F41)</f>
        <v>510696.2</v>
      </c>
      <c r="G14" s="42">
        <f t="shared" si="0"/>
        <v>421680.4</v>
      </c>
      <c r="H14" s="43">
        <f t="shared" si="0"/>
        <v>10398.07</v>
      </c>
      <c r="I14" s="42">
        <f t="shared" si="0"/>
        <v>7579120.1499999985</v>
      </c>
      <c r="J14" s="42">
        <f t="shared" si="0"/>
        <v>425237.35000000003</v>
      </c>
      <c r="K14" s="42">
        <f t="shared" si="0"/>
        <v>7654180.929999999</v>
      </c>
      <c r="L14" s="42">
        <f>SUM(L18:L42)</f>
        <v>7185489.239999999</v>
      </c>
      <c r="M14" s="43">
        <f>SUM(M18:M41)</f>
        <v>5204.9</v>
      </c>
      <c r="N14" s="42">
        <f>SUM(N18:N41)</f>
        <v>475106.04000000004</v>
      </c>
      <c r="O14" s="42">
        <f>SUM(O18:O41)</f>
        <v>411594.04000000004</v>
      </c>
      <c r="P14" s="43">
        <f>SUM(P18:P41)</f>
        <v>6414.35</v>
      </c>
    </row>
    <row r="15" spans="1:16" ht="15" customHeight="1">
      <c r="A15" s="44"/>
      <c r="B15" s="45" t="s">
        <v>80</v>
      </c>
      <c r="C15" s="37"/>
      <c r="D15" s="38"/>
      <c r="E15" s="38"/>
      <c r="F15" s="46">
        <f>SUM(F18,F22,F25,F28,F31,F34,F37,F40,)</f>
        <v>428953.2</v>
      </c>
      <c r="G15" s="46">
        <f>SUM(G18,G22,G25,G28,G31,G34,G37,G40,)</f>
        <v>421680.4</v>
      </c>
      <c r="H15" s="47">
        <f>SUM(H18,H22,H25,H28,H31,H37,H40,H34)</f>
        <v>10398.07</v>
      </c>
      <c r="I15" s="46">
        <f>SUM(I18,I22,I25,I28,I31,I34,I37,I40,)</f>
        <v>7541697.64</v>
      </c>
      <c r="J15" s="46">
        <f aca="true" t="shared" si="1" ref="J15:P15">SUM(J18,J22,J25,J28,J31,J34,J37,J40,)</f>
        <v>399273.35000000003</v>
      </c>
      <c r="K15" s="46">
        <f t="shared" si="1"/>
        <v>7560979.42</v>
      </c>
      <c r="L15" s="46">
        <f t="shared" si="1"/>
        <v>7155799.73</v>
      </c>
      <c r="M15" s="47">
        <f t="shared" si="1"/>
        <v>5204.9</v>
      </c>
      <c r="N15" s="46">
        <f t="shared" si="1"/>
        <v>411594.04000000004</v>
      </c>
      <c r="O15" s="46">
        <f t="shared" si="1"/>
        <v>411594.04000000004</v>
      </c>
      <c r="P15" s="47">
        <f t="shared" si="1"/>
        <v>6414.35</v>
      </c>
    </row>
    <row r="16" spans="1:16" ht="15" customHeight="1">
      <c r="A16" s="44"/>
      <c r="B16" s="45" t="s">
        <v>8</v>
      </c>
      <c r="C16" s="37"/>
      <c r="D16" s="38"/>
      <c r="E16" s="38"/>
      <c r="F16" s="46">
        <f>SUM(F19,F20,F23,F26,F29,F32,F35,F38,F41,)</f>
        <v>81743</v>
      </c>
      <c r="G16" s="46">
        <v>0</v>
      </c>
      <c r="H16" s="47">
        <v>0</v>
      </c>
      <c r="I16" s="46">
        <f>SUM(I19,I20,I23,I26,I29,I32,I35,I38,I41,)</f>
        <v>37422.51</v>
      </c>
      <c r="J16" s="46">
        <f>SUM(J19,J20,J23,J26,J29,J32,J35,J38,J41,)</f>
        <v>25964</v>
      </c>
      <c r="K16" s="46">
        <f>SUM(K19,K20,K23,K26,K29,K32,K35,K38,K41,)</f>
        <v>93201.51000000001</v>
      </c>
      <c r="L16" s="46">
        <f>SUM(L19,L20,L23,L26,L29,L32,L35,L38,L41,)</f>
        <v>29689.509999999995</v>
      </c>
      <c r="M16" s="47">
        <v>0</v>
      </c>
      <c r="N16" s="46">
        <f>SUM(N19,N20,N23,N26,N29,N32,N35,N38,N41,)</f>
        <v>63512</v>
      </c>
      <c r="O16" s="46"/>
      <c r="P16" s="47"/>
    </row>
    <row r="17" spans="1:16" ht="7.5" customHeight="1">
      <c r="A17" s="44"/>
      <c r="B17" s="45"/>
      <c r="C17" s="37"/>
      <c r="D17" s="38"/>
      <c r="E17" s="38"/>
      <c r="F17" s="46"/>
      <c r="G17" s="46"/>
      <c r="H17" s="47"/>
      <c r="I17" s="46"/>
      <c r="J17" s="46"/>
      <c r="K17" s="46"/>
      <c r="L17" s="46"/>
      <c r="M17" s="47"/>
      <c r="N17" s="46"/>
      <c r="O17" s="46"/>
      <c r="P17" s="47"/>
    </row>
    <row r="18" spans="1:16" ht="15" customHeight="1">
      <c r="A18" s="35" t="s">
        <v>125</v>
      </c>
      <c r="B18" s="44" t="s">
        <v>13</v>
      </c>
      <c r="C18" s="48">
        <v>756</v>
      </c>
      <c r="D18" s="49" t="s">
        <v>10</v>
      </c>
      <c r="E18" s="49" t="s">
        <v>11</v>
      </c>
      <c r="F18" s="40">
        <v>104051.99</v>
      </c>
      <c r="G18" s="40">
        <v>96779.19</v>
      </c>
      <c r="H18" s="41">
        <v>0</v>
      </c>
      <c r="I18" s="40">
        <v>4369342</v>
      </c>
      <c r="J18" s="40">
        <v>340227</v>
      </c>
      <c r="K18" s="40">
        <v>4133166.99</v>
      </c>
      <c r="L18" s="50">
        <v>4080197.99</v>
      </c>
      <c r="M18" s="41">
        <v>70.4</v>
      </c>
      <c r="N18" s="40">
        <v>52969</v>
      </c>
      <c r="O18" s="40">
        <v>52969</v>
      </c>
      <c r="P18" s="41">
        <v>0</v>
      </c>
    </row>
    <row r="19" spans="1:16" ht="15" customHeight="1">
      <c r="A19" s="44"/>
      <c r="B19" s="44" t="s">
        <v>8</v>
      </c>
      <c r="C19" s="48" t="s">
        <v>9</v>
      </c>
      <c r="D19" s="49" t="s">
        <v>10</v>
      </c>
      <c r="E19" s="49" t="s">
        <v>12</v>
      </c>
      <c r="F19" s="40">
        <v>28291</v>
      </c>
      <c r="G19" s="40"/>
      <c r="H19" s="41">
        <v>0</v>
      </c>
      <c r="I19" s="40">
        <v>5602.06</v>
      </c>
      <c r="J19" s="40">
        <v>18666</v>
      </c>
      <c r="K19" s="40">
        <v>15227.06</v>
      </c>
      <c r="L19" s="39">
        <v>5359.06</v>
      </c>
      <c r="M19" s="40">
        <v>0</v>
      </c>
      <c r="N19" s="40">
        <v>9868</v>
      </c>
      <c r="O19" s="40">
        <v>0</v>
      </c>
      <c r="P19" s="41">
        <v>0</v>
      </c>
    </row>
    <row r="20" spans="1:16" ht="15" customHeight="1">
      <c r="A20" s="44"/>
      <c r="B20" s="44" t="s">
        <v>78</v>
      </c>
      <c r="C20" s="48" t="s">
        <v>9</v>
      </c>
      <c r="D20" s="49" t="s">
        <v>10</v>
      </c>
      <c r="E20" s="49" t="s">
        <v>12</v>
      </c>
      <c r="F20" s="40">
        <v>718</v>
      </c>
      <c r="G20" s="40"/>
      <c r="H20" s="41">
        <v>0</v>
      </c>
      <c r="I20" s="40"/>
      <c r="J20" s="40"/>
      <c r="K20" s="40">
        <v>718</v>
      </c>
      <c r="L20" s="39">
        <v>718</v>
      </c>
      <c r="M20" s="40">
        <v>0</v>
      </c>
      <c r="N20" s="40">
        <v>0</v>
      </c>
      <c r="O20" s="40">
        <v>0</v>
      </c>
      <c r="P20" s="41">
        <v>0</v>
      </c>
    </row>
    <row r="21" spans="1:16" ht="7.5" customHeight="1">
      <c r="A21" s="44"/>
      <c r="B21" s="44"/>
      <c r="C21" s="48"/>
      <c r="D21" s="49"/>
      <c r="E21" s="49"/>
      <c r="F21" s="40"/>
      <c r="G21" s="40"/>
      <c r="H21" s="41"/>
      <c r="I21" s="40"/>
      <c r="J21" s="40"/>
      <c r="K21" s="40"/>
      <c r="L21" s="40"/>
      <c r="M21" s="41"/>
      <c r="N21" s="40"/>
      <c r="O21" s="40"/>
      <c r="P21" s="41"/>
    </row>
    <row r="22" spans="1:16" ht="15" customHeight="1">
      <c r="A22" s="35" t="s">
        <v>126</v>
      </c>
      <c r="B22" s="44" t="s">
        <v>14</v>
      </c>
      <c r="C22" s="48">
        <v>756</v>
      </c>
      <c r="D22" s="49" t="s">
        <v>15</v>
      </c>
      <c r="E22" s="49" t="s">
        <v>11</v>
      </c>
      <c r="F22" s="40">
        <v>186485.64</v>
      </c>
      <c r="G22" s="40">
        <v>186485.64</v>
      </c>
      <c r="H22" s="41">
        <v>5504.33</v>
      </c>
      <c r="I22" s="40">
        <v>1969358.3</v>
      </c>
      <c r="J22" s="40">
        <v>36213.4</v>
      </c>
      <c r="K22" s="40">
        <v>2114126.21</v>
      </c>
      <c r="L22" s="40">
        <v>1884170.95</v>
      </c>
      <c r="M22" s="41">
        <v>3393.7</v>
      </c>
      <c r="N22" s="40">
        <v>232725.91</v>
      </c>
      <c r="O22" s="40">
        <v>232725.91</v>
      </c>
      <c r="P22" s="41">
        <v>2770.65</v>
      </c>
    </row>
    <row r="23" spans="1:16" ht="15" customHeight="1">
      <c r="A23" s="44"/>
      <c r="B23" s="44" t="s">
        <v>8</v>
      </c>
      <c r="C23" s="48" t="s">
        <v>9</v>
      </c>
      <c r="D23" s="49" t="s">
        <v>15</v>
      </c>
      <c r="E23" s="49" t="s">
        <v>12</v>
      </c>
      <c r="F23" s="40">
        <v>23142</v>
      </c>
      <c r="G23" s="51"/>
      <c r="H23" s="40"/>
      <c r="I23" s="40">
        <v>16914.13</v>
      </c>
      <c r="J23" s="40">
        <v>1699</v>
      </c>
      <c r="K23" s="40">
        <v>38357.13</v>
      </c>
      <c r="L23" s="41">
        <v>13548.13</v>
      </c>
      <c r="M23" s="51"/>
      <c r="N23" s="40">
        <v>24809</v>
      </c>
      <c r="O23" s="51"/>
      <c r="P23" s="40"/>
    </row>
    <row r="24" spans="1:16" ht="7.5" customHeight="1">
      <c r="A24" s="44"/>
      <c r="B24" s="44"/>
      <c r="C24" s="48"/>
      <c r="D24" s="49"/>
      <c r="E24" s="49"/>
      <c r="F24" s="40"/>
      <c r="G24" s="40"/>
      <c r="H24" s="41"/>
      <c r="I24" s="40"/>
      <c r="J24" s="40"/>
      <c r="K24" s="40"/>
      <c r="L24" s="40"/>
      <c r="M24" s="41"/>
      <c r="N24" s="40"/>
      <c r="O24" s="40"/>
      <c r="P24" s="41"/>
    </row>
    <row r="25" spans="1:16" ht="15" customHeight="1">
      <c r="A25" s="35" t="s">
        <v>127</v>
      </c>
      <c r="B25" s="44" t="s">
        <v>17</v>
      </c>
      <c r="C25" s="48">
        <v>756</v>
      </c>
      <c r="D25" s="49" t="s">
        <v>10</v>
      </c>
      <c r="E25" s="49" t="s">
        <v>16</v>
      </c>
      <c r="F25" s="40">
        <v>0</v>
      </c>
      <c r="G25" s="40">
        <v>0</v>
      </c>
      <c r="H25" s="41">
        <v>24</v>
      </c>
      <c r="I25" s="40">
        <v>29898</v>
      </c>
      <c r="J25" s="40">
        <v>1740</v>
      </c>
      <c r="K25" s="40">
        <v>28134</v>
      </c>
      <c r="L25" s="40">
        <v>28148</v>
      </c>
      <c r="M25" s="41">
        <v>0</v>
      </c>
      <c r="N25" s="40">
        <v>0</v>
      </c>
      <c r="O25" s="40">
        <v>0</v>
      </c>
      <c r="P25" s="41">
        <v>14</v>
      </c>
    </row>
    <row r="26" spans="1:16" ht="15" customHeight="1">
      <c r="A26" s="44"/>
      <c r="B26" s="44" t="s">
        <v>8</v>
      </c>
      <c r="C26" s="48" t="s">
        <v>9</v>
      </c>
      <c r="D26" s="49" t="s">
        <v>10</v>
      </c>
      <c r="E26" s="49" t="s">
        <v>12</v>
      </c>
      <c r="F26" s="40">
        <v>0</v>
      </c>
      <c r="G26" s="40"/>
      <c r="H26" s="41"/>
      <c r="I26" s="40"/>
      <c r="J26" s="40"/>
      <c r="K26" s="40"/>
      <c r="L26" s="41">
        <v>0</v>
      </c>
      <c r="M26" s="51"/>
      <c r="N26" s="40">
        <v>0</v>
      </c>
      <c r="O26" s="40">
        <v>0</v>
      </c>
      <c r="P26" s="41"/>
    </row>
    <row r="27" spans="1:16" ht="7.5" customHeight="1">
      <c r="A27" s="44"/>
      <c r="B27" s="44"/>
      <c r="C27" s="48"/>
      <c r="D27" s="49"/>
      <c r="E27" s="49"/>
      <c r="F27" s="40"/>
      <c r="G27" s="40"/>
      <c r="H27" s="41"/>
      <c r="I27" s="40"/>
      <c r="J27" s="40"/>
      <c r="K27" s="40"/>
      <c r="L27" s="40"/>
      <c r="M27" s="41"/>
      <c r="N27" s="40"/>
      <c r="O27" s="40"/>
      <c r="P27" s="41"/>
    </row>
    <row r="28" spans="1:16" ht="15" customHeight="1">
      <c r="A28" s="35" t="s">
        <v>128</v>
      </c>
      <c r="B28" s="44" t="s">
        <v>18</v>
      </c>
      <c r="C28" s="48">
        <v>756</v>
      </c>
      <c r="D28" s="49" t="s">
        <v>15</v>
      </c>
      <c r="E28" s="49" t="s">
        <v>16</v>
      </c>
      <c r="F28" s="40">
        <v>134046.68</v>
      </c>
      <c r="G28" s="40">
        <v>134046.68</v>
      </c>
      <c r="H28" s="41">
        <v>4664.77</v>
      </c>
      <c r="I28" s="40">
        <v>805739.24</v>
      </c>
      <c r="J28" s="40">
        <v>13157.61</v>
      </c>
      <c r="K28" s="40">
        <v>921963.54</v>
      </c>
      <c r="L28" s="40">
        <v>804466.63</v>
      </c>
      <c r="M28" s="41">
        <v>1388.6</v>
      </c>
      <c r="N28" s="40">
        <v>121047.54</v>
      </c>
      <c r="O28" s="40">
        <v>121047.54</v>
      </c>
      <c r="P28" s="41">
        <v>3550.63</v>
      </c>
    </row>
    <row r="29" spans="1:16" ht="15" customHeight="1">
      <c r="A29" s="44"/>
      <c r="B29" s="44" t="s">
        <v>8</v>
      </c>
      <c r="C29" s="48" t="s">
        <v>9</v>
      </c>
      <c r="D29" s="49" t="s">
        <v>15</v>
      </c>
      <c r="E29" s="49" t="s">
        <v>12</v>
      </c>
      <c r="F29" s="40">
        <v>28666</v>
      </c>
      <c r="G29" s="51"/>
      <c r="H29" s="40"/>
      <c r="I29" s="40">
        <v>14216.22</v>
      </c>
      <c r="J29" s="40">
        <v>5546</v>
      </c>
      <c r="K29" s="40">
        <v>37336.22</v>
      </c>
      <c r="L29" s="41">
        <v>9707.22</v>
      </c>
      <c r="M29" s="40"/>
      <c r="N29" s="40">
        <v>27629</v>
      </c>
      <c r="O29" s="51"/>
      <c r="P29" s="40"/>
    </row>
    <row r="30" spans="1:16" ht="7.5" customHeight="1">
      <c r="A30" s="44"/>
      <c r="B30" s="44"/>
      <c r="C30" s="48"/>
      <c r="D30" s="49"/>
      <c r="E30" s="49"/>
      <c r="F30" s="40"/>
      <c r="G30" s="40"/>
      <c r="H30" s="41"/>
      <c r="I30" s="40"/>
      <c r="J30" s="40"/>
      <c r="K30" s="40"/>
      <c r="L30" s="40"/>
      <c r="M30" s="41"/>
      <c r="N30" s="40"/>
      <c r="O30" s="40"/>
      <c r="P30" s="41"/>
    </row>
    <row r="31" spans="1:16" ht="15" customHeight="1">
      <c r="A31" s="35" t="s">
        <v>112</v>
      </c>
      <c r="B31" s="44" t="s">
        <v>19</v>
      </c>
      <c r="C31" s="48">
        <v>756</v>
      </c>
      <c r="D31" s="49" t="s">
        <v>10</v>
      </c>
      <c r="E31" s="49" t="s">
        <v>21</v>
      </c>
      <c r="F31" s="40">
        <v>0</v>
      </c>
      <c r="G31" s="40">
        <v>0</v>
      </c>
      <c r="H31" s="41">
        <v>28</v>
      </c>
      <c r="I31" s="40">
        <v>71833</v>
      </c>
      <c r="J31" s="40">
        <v>61</v>
      </c>
      <c r="K31" s="40">
        <v>71744</v>
      </c>
      <c r="L31" s="40">
        <v>71744</v>
      </c>
      <c r="M31" s="41">
        <v>0</v>
      </c>
      <c r="N31" s="40">
        <v>0</v>
      </c>
      <c r="O31" s="40">
        <v>0</v>
      </c>
      <c r="P31" s="41">
        <v>0</v>
      </c>
    </row>
    <row r="32" spans="1:16" ht="15" customHeight="1">
      <c r="A32" s="44"/>
      <c r="B32" s="44" t="s">
        <v>8</v>
      </c>
      <c r="C32" s="48"/>
      <c r="D32" s="49"/>
      <c r="E32" s="49"/>
      <c r="F32" s="40">
        <v>0</v>
      </c>
      <c r="G32" s="40"/>
      <c r="H32" s="41"/>
      <c r="I32" s="40">
        <v>0</v>
      </c>
      <c r="J32" s="40">
        <v>0</v>
      </c>
      <c r="K32" s="40">
        <v>0</v>
      </c>
      <c r="L32" s="40">
        <v>0</v>
      </c>
      <c r="M32" s="41"/>
      <c r="N32" s="40">
        <v>0</v>
      </c>
      <c r="O32" s="40"/>
      <c r="P32" s="41"/>
    </row>
    <row r="33" spans="1:16" ht="7.5" customHeight="1">
      <c r="A33" s="44"/>
      <c r="B33" s="44"/>
      <c r="C33" s="48"/>
      <c r="D33" s="49"/>
      <c r="E33" s="49"/>
      <c r="F33" s="40"/>
      <c r="G33" s="40"/>
      <c r="H33" s="41"/>
      <c r="I33" s="40"/>
      <c r="J33" s="40"/>
      <c r="K33" s="40"/>
      <c r="L33" s="40"/>
      <c r="M33" s="41"/>
      <c r="N33" s="40"/>
      <c r="O33" s="40"/>
      <c r="P33" s="41"/>
    </row>
    <row r="34" spans="1:16" ht="15" customHeight="1">
      <c r="A34" s="35" t="s">
        <v>133</v>
      </c>
      <c r="B34" s="44" t="s">
        <v>20</v>
      </c>
      <c r="C34" s="48">
        <v>756</v>
      </c>
      <c r="D34" s="49" t="s">
        <v>15</v>
      </c>
      <c r="E34" s="49" t="s">
        <v>21</v>
      </c>
      <c r="F34" s="40">
        <v>2884.89</v>
      </c>
      <c r="G34" s="40">
        <v>2884.89</v>
      </c>
      <c r="H34" s="41">
        <v>176.97</v>
      </c>
      <c r="I34" s="40">
        <v>16504.1</v>
      </c>
      <c r="J34" s="40">
        <v>180.34</v>
      </c>
      <c r="K34" s="40">
        <v>19031.68</v>
      </c>
      <c r="L34" s="40">
        <v>16175.16</v>
      </c>
      <c r="M34" s="41">
        <v>343.4</v>
      </c>
      <c r="N34" s="40">
        <v>2935.59</v>
      </c>
      <c r="O34" s="40">
        <v>2935.59</v>
      </c>
      <c r="P34" s="41">
        <v>79.07</v>
      </c>
    </row>
    <row r="35" spans="1:16" ht="15" customHeight="1">
      <c r="A35" s="44"/>
      <c r="B35" s="44" t="s">
        <v>8</v>
      </c>
      <c r="C35" s="48" t="s">
        <v>9</v>
      </c>
      <c r="D35" s="49" t="s">
        <v>15</v>
      </c>
      <c r="E35" s="49" t="s">
        <v>12</v>
      </c>
      <c r="F35" s="40">
        <v>345</v>
      </c>
      <c r="G35" s="51"/>
      <c r="H35" s="40"/>
      <c r="I35" s="40">
        <v>294.1</v>
      </c>
      <c r="J35" s="40">
        <v>53</v>
      </c>
      <c r="K35" s="40">
        <v>586.1</v>
      </c>
      <c r="L35" s="41">
        <v>117.1</v>
      </c>
      <c r="M35" s="40"/>
      <c r="N35" s="40">
        <v>469</v>
      </c>
      <c r="O35" s="51"/>
      <c r="P35" s="40"/>
    </row>
    <row r="36" spans="1:16" ht="7.5" customHeight="1">
      <c r="A36" s="35"/>
      <c r="B36" s="44"/>
      <c r="C36" s="48"/>
      <c r="D36" s="49"/>
      <c r="E36" s="49"/>
      <c r="F36" s="40"/>
      <c r="G36" s="40"/>
      <c r="H36" s="41"/>
      <c r="I36" s="40"/>
      <c r="J36" s="40"/>
      <c r="K36" s="40"/>
      <c r="L36" s="40"/>
      <c r="M36" s="41"/>
      <c r="N36" s="40"/>
      <c r="O36" s="40"/>
      <c r="P36" s="41"/>
    </row>
    <row r="37" spans="1:16" ht="15" customHeight="1">
      <c r="A37" s="35" t="s">
        <v>132</v>
      </c>
      <c r="B37" s="44" t="s">
        <v>23</v>
      </c>
      <c r="C37" s="48">
        <v>756</v>
      </c>
      <c r="D37" s="49" t="s">
        <v>10</v>
      </c>
      <c r="E37" s="49" t="s">
        <v>22</v>
      </c>
      <c r="F37" s="40">
        <v>0</v>
      </c>
      <c r="G37" s="40">
        <v>0</v>
      </c>
      <c r="H37" s="41">
        <v>0</v>
      </c>
      <c r="I37" s="40">
        <v>15358</v>
      </c>
      <c r="J37" s="40">
        <v>0</v>
      </c>
      <c r="K37" s="40">
        <v>15358</v>
      </c>
      <c r="L37" s="40">
        <v>15358</v>
      </c>
      <c r="M37" s="41">
        <v>0</v>
      </c>
      <c r="N37" s="40">
        <v>0</v>
      </c>
      <c r="O37" s="40">
        <v>0</v>
      </c>
      <c r="P37" s="41">
        <v>0</v>
      </c>
    </row>
    <row r="38" spans="1:16" ht="15" customHeight="1">
      <c r="A38" s="44"/>
      <c r="B38" s="44" t="s">
        <v>8</v>
      </c>
      <c r="C38" s="48" t="s">
        <v>9</v>
      </c>
      <c r="D38" s="49" t="s">
        <v>10</v>
      </c>
      <c r="E38" s="49" t="s">
        <v>12</v>
      </c>
      <c r="F38" s="40">
        <v>0</v>
      </c>
      <c r="G38" s="40"/>
      <c r="H38" s="41"/>
      <c r="I38" s="40">
        <v>0</v>
      </c>
      <c r="J38" s="40">
        <v>0</v>
      </c>
      <c r="K38" s="40">
        <v>0</v>
      </c>
      <c r="L38" s="40"/>
      <c r="M38" s="41">
        <v>0</v>
      </c>
      <c r="N38" s="40">
        <v>0</v>
      </c>
      <c r="O38" s="40">
        <v>0</v>
      </c>
      <c r="P38" s="41">
        <v>0</v>
      </c>
    </row>
    <row r="39" spans="1:16" ht="7.5" customHeight="1">
      <c r="A39" s="44"/>
      <c r="B39" s="44"/>
      <c r="C39" s="48"/>
      <c r="D39" s="49"/>
      <c r="E39" s="49"/>
      <c r="F39" s="40"/>
      <c r="G39" s="40"/>
      <c r="H39" s="41"/>
      <c r="I39" s="40"/>
      <c r="J39" s="40"/>
      <c r="K39" s="40"/>
      <c r="L39" s="40"/>
      <c r="M39" s="41"/>
      <c r="N39" s="40"/>
      <c r="O39" s="40"/>
      <c r="P39" s="41"/>
    </row>
    <row r="40" spans="1:16" ht="15" customHeight="1">
      <c r="A40" s="35" t="s">
        <v>131</v>
      </c>
      <c r="B40" s="44" t="s">
        <v>79</v>
      </c>
      <c r="C40" s="48">
        <v>756</v>
      </c>
      <c r="D40" s="49" t="s">
        <v>15</v>
      </c>
      <c r="E40" s="49" t="s">
        <v>22</v>
      </c>
      <c r="F40" s="40">
        <v>1484</v>
      </c>
      <c r="G40" s="40">
        <v>1484</v>
      </c>
      <c r="H40" s="41">
        <v>0</v>
      </c>
      <c r="I40" s="40">
        <v>263665</v>
      </c>
      <c r="J40" s="40">
        <v>7694</v>
      </c>
      <c r="K40" s="40">
        <v>257455</v>
      </c>
      <c r="L40" s="40">
        <v>255539</v>
      </c>
      <c r="M40" s="41">
        <v>8.8</v>
      </c>
      <c r="N40" s="40">
        <v>1916</v>
      </c>
      <c r="O40" s="40">
        <v>1916</v>
      </c>
      <c r="P40" s="41">
        <v>0</v>
      </c>
    </row>
    <row r="41" spans="1:16" ht="15" customHeight="1">
      <c r="A41" s="35"/>
      <c r="B41" s="44" t="s">
        <v>8</v>
      </c>
      <c r="C41" s="48" t="s">
        <v>9</v>
      </c>
      <c r="D41" s="49" t="s">
        <v>15</v>
      </c>
      <c r="E41" s="49" t="s">
        <v>12</v>
      </c>
      <c r="F41" s="40">
        <v>581</v>
      </c>
      <c r="G41" s="40"/>
      <c r="H41" s="41"/>
      <c r="I41" s="40">
        <v>396</v>
      </c>
      <c r="J41" s="40">
        <v>0</v>
      </c>
      <c r="K41" s="40">
        <v>977</v>
      </c>
      <c r="L41" s="40">
        <v>240</v>
      </c>
      <c r="M41" s="41"/>
      <c r="N41" s="40">
        <v>737</v>
      </c>
      <c r="O41" s="40">
        <v>0</v>
      </c>
      <c r="P41" s="41">
        <v>0</v>
      </c>
    </row>
    <row r="42" spans="1:16" ht="7.5" customHeight="1">
      <c r="A42" s="52"/>
      <c r="B42" s="53"/>
      <c r="C42" s="54"/>
      <c r="D42" s="54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ht="7.5" customHeight="1">
      <c r="A43" s="35"/>
      <c r="B43" s="56"/>
      <c r="C43" s="48"/>
      <c r="D43" s="49"/>
      <c r="E43" s="49"/>
      <c r="F43" s="57"/>
      <c r="G43" s="57"/>
      <c r="H43" s="58"/>
      <c r="I43" s="40"/>
      <c r="J43" s="59"/>
      <c r="K43" s="40"/>
      <c r="L43" s="40"/>
      <c r="M43" s="40"/>
      <c r="N43" s="59"/>
      <c r="O43" s="40"/>
      <c r="P43" s="40"/>
    </row>
    <row r="44" spans="1:16" ht="15.75" customHeight="1">
      <c r="A44" s="35" t="s">
        <v>87</v>
      </c>
      <c r="B44" s="60" t="s">
        <v>69</v>
      </c>
      <c r="C44" s="61"/>
      <c r="D44" s="35"/>
      <c r="E44" s="35"/>
      <c r="F44" s="46"/>
      <c r="G44" s="46"/>
      <c r="H44" s="62"/>
      <c r="I44" s="46"/>
      <c r="J44" s="63"/>
      <c r="K44" s="46"/>
      <c r="L44" s="46"/>
      <c r="M44" s="46"/>
      <c r="N44" s="63"/>
      <c r="O44" s="46"/>
      <c r="P44" s="46"/>
    </row>
    <row r="45" spans="1:16" ht="15.75" customHeight="1">
      <c r="A45" s="35"/>
      <c r="B45" s="36" t="s">
        <v>123</v>
      </c>
      <c r="C45" s="61"/>
      <c r="D45" s="35"/>
      <c r="E45" s="35"/>
      <c r="F45" s="46"/>
      <c r="G45" s="46"/>
      <c r="H45" s="62"/>
      <c r="I45" s="46"/>
      <c r="J45" s="63"/>
      <c r="K45" s="46"/>
      <c r="L45" s="46"/>
      <c r="M45" s="46"/>
      <c r="N45" s="63"/>
      <c r="O45" s="46"/>
      <c r="P45" s="46"/>
    </row>
    <row r="46" spans="1:16" ht="15.75" customHeight="1">
      <c r="A46" s="35"/>
      <c r="B46" s="36" t="s">
        <v>124</v>
      </c>
      <c r="C46" s="37"/>
      <c r="D46" s="38"/>
      <c r="E46" s="49"/>
      <c r="F46" s="42">
        <f aca="true" t="shared" si="2" ref="F46:P46">SUM(F49,F59,F61,F65,F67,F64,)</f>
        <v>20707.72</v>
      </c>
      <c r="G46" s="42">
        <f t="shared" si="2"/>
        <v>20661.72</v>
      </c>
      <c r="H46" s="42">
        <f t="shared" si="2"/>
        <v>675</v>
      </c>
      <c r="I46" s="42">
        <f t="shared" si="2"/>
        <v>3400987.74</v>
      </c>
      <c r="J46" s="42">
        <f t="shared" si="2"/>
        <v>0</v>
      </c>
      <c r="K46" s="42">
        <f t="shared" si="2"/>
        <v>3421020.46</v>
      </c>
      <c r="L46" s="42">
        <f t="shared" si="2"/>
        <v>3400428.53</v>
      </c>
      <c r="M46" s="42">
        <f t="shared" si="2"/>
        <v>0</v>
      </c>
      <c r="N46" s="42">
        <f t="shared" si="2"/>
        <v>22489.97</v>
      </c>
      <c r="O46" s="42">
        <f t="shared" si="2"/>
        <v>22489.97</v>
      </c>
      <c r="P46" s="42">
        <f t="shared" si="2"/>
        <v>1898.04</v>
      </c>
    </row>
    <row r="47" spans="1:16" ht="7.5" customHeight="1">
      <c r="A47" s="44"/>
      <c r="B47" s="45"/>
      <c r="C47" s="37"/>
      <c r="D47" s="38"/>
      <c r="E47" s="49"/>
      <c r="F47" s="40"/>
      <c r="G47" s="40"/>
      <c r="H47" s="41"/>
      <c r="I47" s="40"/>
      <c r="J47" s="40"/>
      <c r="K47" s="41"/>
      <c r="L47" s="40"/>
      <c r="M47" s="40"/>
      <c r="N47" s="40"/>
      <c r="O47" s="40"/>
      <c r="P47" s="40"/>
    </row>
    <row r="48" spans="1:16" ht="15" customHeight="1">
      <c r="A48" s="35" t="s">
        <v>125</v>
      </c>
      <c r="B48" s="44" t="s">
        <v>97</v>
      </c>
      <c r="C48" s="48"/>
      <c r="D48" s="38"/>
      <c r="E48" s="49"/>
      <c r="F48" s="40"/>
      <c r="G48" s="40"/>
      <c r="H48" s="41"/>
      <c r="I48" s="40"/>
      <c r="J48" s="40"/>
      <c r="K48" s="41"/>
      <c r="L48" s="40"/>
      <c r="M48" s="40"/>
      <c r="N48" s="40"/>
      <c r="O48" s="40"/>
      <c r="P48" s="40"/>
    </row>
    <row r="49" spans="1:16" ht="15" customHeight="1">
      <c r="A49" s="35"/>
      <c r="B49" s="44" t="s">
        <v>98</v>
      </c>
      <c r="C49" s="48">
        <v>756</v>
      </c>
      <c r="D49" s="49" t="s">
        <v>26</v>
      </c>
      <c r="E49" s="49" t="s">
        <v>28</v>
      </c>
      <c r="F49" s="40">
        <v>0</v>
      </c>
      <c r="G49" s="40">
        <v>0</v>
      </c>
      <c r="H49" s="41">
        <v>0</v>
      </c>
      <c r="I49" s="40">
        <v>79561.24</v>
      </c>
      <c r="J49" s="40">
        <v>0</v>
      </c>
      <c r="K49" s="40">
        <v>79561.24</v>
      </c>
      <c r="L49" s="40">
        <v>81453.92</v>
      </c>
      <c r="M49" s="40">
        <v>0</v>
      </c>
      <c r="N49" s="40">
        <v>0</v>
      </c>
      <c r="O49" s="40">
        <v>0</v>
      </c>
      <c r="P49" s="40">
        <v>1892.68</v>
      </c>
    </row>
    <row r="50" spans="1:17" ht="7.5" customHeight="1">
      <c r="A50" s="64"/>
      <c r="B50" s="5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53"/>
      <c r="Q50" s="1"/>
    </row>
    <row r="51" spans="1:16" ht="6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16" ht="12" customHeight="1" thickBot="1">
      <c r="A52" s="51"/>
      <c r="B52" s="65"/>
      <c r="C52" s="65"/>
      <c r="D52" s="65"/>
      <c r="E52" s="65"/>
      <c r="F52" s="51"/>
      <c r="G52" s="51"/>
      <c r="H52" s="51"/>
      <c r="I52" s="51"/>
      <c r="J52" s="51"/>
      <c r="K52" s="65"/>
      <c r="L52" s="51"/>
      <c r="M52" s="65"/>
      <c r="N52" s="51"/>
      <c r="O52" s="51"/>
      <c r="P52" s="51"/>
    </row>
    <row r="53" spans="1:16" ht="12.75" customHeight="1">
      <c r="A53" s="125" t="s">
        <v>0</v>
      </c>
      <c r="B53" s="125" t="s">
        <v>1</v>
      </c>
      <c r="C53" s="116" t="s">
        <v>2</v>
      </c>
      <c r="D53" s="117"/>
      <c r="E53" s="118"/>
      <c r="F53" s="116" t="s">
        <v>107</v>
      </c>
      <c r="G53" s="117"/>
      <c r="H53" s="118"/>
      <c r="I53" s="116" t="s">
        <v>108</v>
      </c>
      <c r="J53" s="118"/>
      <c r="K53" s="14" t="s">
        <v>64</v>
      </c>
      <c r="L53" s="13" t="s">
        <v>65</v>
      </c>
      <c r="M53" s="14" t="s">
        <v>67</v>
      </c>
      <c r="N53" s="116" t="s">
        <v>111</v>
      </c>
      <c r="O53" s="117"/>
      <c r="P53" s="128"/>
    </row>
    <row r="54" spans="1:16" ht="13.5" customHeight="1" thickBot="1">
      <c r="A54" s="126"/>
      <c r="B54" s="126"/>
      <c r="C54" s="119"/>
      <c r="D54" s="120"/>
      <c r="E54" s="121"/>
      <c r="F54" s="119"/>
      <c r="G54" s="120"/>
      <c r="H54" s="121"/>
      <c r="I54" s="119"/>
      <c r="J54" s="121"/>
      <c r="K54" s="17" t="s">
        <v>6</v>
      </c>
      <c r="L54" s="18" t="s">
        <v>66</v>
      </c>
      <c r="M54" s="17" t="s">
        <v>68</v>
      </c>
      <c r="N54" s="119"/>
      <c r="O54" s="120"/>
      <c r="P54" s="129"/>
    </row>
    <row r="55" spans="1:16" ht="17.25" customHeight="1" thickBot="1">
      <c r="A55" s="127"/>
      <c r="B55" s="126"/>
      <c r="C55" s="23" t="s">
        <v>3</v>
      </c>
      <c r="D55" s="23" t="s">
        <v>4</v>
      </c>
      <c r="E55" s="14" t="s">
        <v>5</v>
      </c>
      <c r="F55" s="13" t="s">
        <v>6</v>
      </c>
      <c r="G55" s="106" t="s">
        <v>70</v>
      </c>
      <c r="H55" s="14" t="s">
        <v>7</v>
      </c>
      <c r="I55" s="23" t="s">
        <v>62</v>
      </c>
      <c r="J55" s="14" t="s">
        <v>63</v>
      </c>
      <c r="K55" s="20" t="s">
        <v>75</v>
      </c>
      <c r="L55" s="15">
        <v>2013</v>
      </c>
      <c r="M55" s="21"/>
      <c r="N55" s="13" t="s">
        <v>6</v>
      </c>
      <c r="O55" s="19" t="s">
        <v>70</v>
      </c>
      <c r="P55" s="22" t="s">
        <v>7</v>
      </c>
    </row>
    <row r="56" spans="1:17" ht="15" customHeight="1" thickBot="1">
      <c r="A56" s="23">
        <v>1</v>
      </c>
      <c r="B56" s="24">
        <v>2</v>
      </c>
      <c r="C56" s="25">
        <v>3</v>
      </c>
      <c r="D56" s="26">
        <v>4</v>
      </c>
      <c r="E56" s="23">
        <v>5</v>
      </c>
      <c r="F56" s="23">
        <v>6</v>
      </c>
      <c r="G56" s="24">
        <v>7</v>
      </c>
      <c r="H56" s="23">
        <v>8</v>
      </c>
      <c r="I56" s="25">
        <v>9</v>
      </c>
      <c r="J56" s="23">
        <v>10</v>
      </c>
      <c r="K56" s="24">
        <v>11</v>
      </c>
      <c r="L56" s="23">
        <v>12</v>
      </c>
      <c r="M56" s="24">
        <v>13</v>
      </c>
      <c r="N56" s="23">
        <v>14</v>
      </c>
      <c r="O56" s="24">
        <v>15</v>
      </c>
      <c r="P56" s="27">
        <v>16</v>
      </c>
      <c r="Q56" s="1"/>
    </row>
    <row r="57" spans="1:17" ht="7.5" customHeight="1">
      <c r="A57" s="35"/>
      <c r="B57" s="66"/>
      <c r="C57" s="61"/>
      <c r="D57" s="35"/>
      <c r="E57" s="35"/>
      <c r="F57" s="35"/>
      <c r="G57" s="35"/>
      <c r="H57" s="61"/>
      <c r="I57" s="35"/>
      <c r="J57" s="67"/>
      <c r="K57" s="67"/>
      <c r="L57" s="67"/>
      <c r="M57" s="35"/>
      <c r="N57" s="67"/>
      <c r="O57" s="35"/>
      <c r="P57" s="35"/>
      <c r="Q57" s="1"/>
    </row>
    <row r="58" spans="1:17" ht="15" customHeight="1">
      <c r="A58" s="35" t="s">
        <v>126</v>
      </c>
      <c r="B58" s="44" t="s">
        <v>97</v>
      </c>
      <c r="C58" s="37"/>
      <c r="D58" s="49"/>
      <c r="E58" s="49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1"/>
    </row>
    <row r="59" spans="1:17" ht="15" customHeight="1">
      <c r="A59" s="35"/>
      <c r="B59" s="44" t="s">
        <v>99</v>
      </c>
      <c r="C59" s="48">
        <v>756</v>
      </c>
      <c r="D59" s="49" t="s">
        <v>26</v>
      </c>
      <c r="E59" s="49" t="s">
        <v>29</v>
      </c>
      <c r="F59" s="68">
        <v>0</v>
      </c>
      <c r="G59" s="68">
        <v>0</v>
      </c>
      <c r="H59" s="68">
        <v>673</v>
      </c>
      <c r="I59" s="68">
        <v>3151313</v>
      </c>
      <c r="J59" s="68">
        <v>0</v>
      </c>
      <c r="K59" s="68">
        <v>3150640</v>
      </c>
      <c r="L59" s="68">
        <v>3150640</v>
      </c>
      <c r="M59" s="68">
        <v>0</v>
      </c>
      <c r="N59" s="68">
        <v>0</v>
      </c>
      <c r="O59" s="68">
        <v>0</v>
      </c>
      <c r="P59" s="68">
        <v>0</v>
      </c>
      <c r="Q59" s="1"/>
    </row>
    <row r="60" spans="1:16" ht="7.5" customHeight="1">
      <c r="A60" s="35"/>
      <c r="B60" s="44"/>
      <c r="C60" s="37"/>
      <c r="D60" s="49"/>
      <c r="E60" s="49"/>
      <c r="F60" s="68"/>
      <c r="G60" s="68"/>
      <c r="H60" s="68"/>
      <c r="I60" s="68"/>
      <c r="J60" s="68"/>
      <c r="K60" s="69"/>
      <c r="L60" s="68"/>
      <c r="M60" s="68"/>
      <c r="N60" s="68"/>
      <c r="O60" s="68"/>
      <c r="P60" s="68"/>
    </row>
    <row r="61" spans="1:16" ht="15" customHeight="1">
      <c r="A61" s="35" t="s">
        <v>127</v>
      </c>
      <c r="B61" s="44" t="s">
        <v>25</v>
      </c>
      <c r="C61" s="48">
        <v>756</v>
      </c>
      <c r="D61" s="49" t="s">
        <v>27</v>
      </c>
      <c r="E61" s="49" t="s">
        <v>32</v>
      </c>
      <c r="F61" s="68">
        <v>5355.11</v>
      </c>
      <c r="G61" s="68">
        <v>5355.11</v>
      </c>
      <c r="H61" s="68">
        <v>0</v>
      </c>
      <c r="I61" s="68">
        <v>3910.5</v>
      </c>
      <c r="J61" s="68">
        <v>0</v>
      </c>
      <c r="K61" s="69">
        <v>9265.61</v>
      </c>
      <c r="L61" s="68">
        <v>3486.25</v>
      </c>
      <c r="M61" s="68">
        <v>0</v>
      </c>
      <c r="N61" s="68">
        <v>5779.36</v>
      </c>
      <c r="O61" s="68">
        <v>5779.36</v>
      </c>
      <c r="P61" s="68">
        <v>0</v>
      </c>
    </row>
    <row r="62" spans="1:16" ht="7.5" customHeight="1">
      <c r="A62" s="35"/>
      <c r="B62" s="44"/>
      <c r="C62" s="37"/>
      <c r="D62" s="49"/>
      <c r="E62" s="49"/>
      <c r="F62" s="68"/>
      <c r="G62" s="68"/>
      <c r="H62" s="68"/>
      <c r="I62" s="68"/>
      <c r="J62" s="68"/>
      <c r="K62" s="69"/>
      <c r="L62" s="68"/>
      <c r="M62" s="68"/>
      <c r="N62" s="68"/>
      <c r="O62" s="68"/>
      <c r="P62" s="68"/>
    </row>
    <row r="63" spans="1:16" ht="15" customHeight="1">
      <c r="A63" s="35" t="s">
        <v>128</v>
      </c>
      <c r="B63" s="44" t="s">
        <v>100</v>
      </c>
      <c r="C63" s="37"/>
      <c r="D63" s="49"/>
      <c r="E63" s="49"/>
      <c r="F63" s="68"/>
      <c r="G63" s="68"/>
      <c r="H63" s="68"/>
      <c r="I63" s="68"/>
      <c r="J63" s="68"/>
      <c r="K63" s="69"/>
      <c r="L63" s="68"/>
      <c r="M63" s="68"/>
      <c r="N63" s="68"/>
      <c r="O63" s="68"/>
      <c r="P63" s="68"/>
    </row>
    <row r="64" spans="1:16" ht="15" customHeight="1">
      <c r="A64" s="35"/>
      <c r="B64" s="44" t="s">
        <v>121</v>
      </c>
      <c r="C64" s="48" t="s">
        <v>9</v>
      </c>
      <c r="D64" s="49" t="s">
        <v>10</v>
      </c>
      <c r="E64" s="49" t="s">
        <v>30</v>
      </c>
      <c r="F64" s="68">
        <v>0</v>
      </c>
      <c r="G64" s="68">
        <v>0</v>
      </c>
      <c r="H64" s="68">
        <v>0</v>
      </c>
      <c r="I64" s="68">
        <v>3977</v>
      </c>
      <c r="J64" s="68">
        <v>0</v>
      </c>
      <c r="K64" s="69">
        <v>3977</v>
      </c>
      <c r="L64" s="68">
        <v>3980.08</v>
      </c>
      <c r="M64" s="68">
        <v>0</v>
      </c>
      <c r="N64" s="68">
        <v>0</v>
      </c>
      <c r="O64" s="68">
        <v>0</v>
      </c>
      <c r="P64" s="68">
        <v>3.08</v>
      </c>
    </row>
    <row r="65" spans="1:16" ht="15" customHeight="1">
      <c r="A65" s="35"/>
      <c r="B65" s="44" t="s">
        <v>122</v>
      </c>
      <c r="C65" s="48">
        <v>756</v>
      </c>
      <c r="D65" s="49" t="s">
        <v>15</v>
      </c>
      <c r="E65" s="49" t="s">
        <v>30</v>
      </c>
      <c r="F65" s="68">
        <v>8.61</v>
      </c>
      <c r="G65" s="68">
        <v>8.61</v>
      </c>
      <c r="H65" s="68">
        <v>2</v>
      </c>
      <c r="I65" s="68">
        <v>140911</v>
      </c>
      <c r="J65" s="68">
        <v>0</v>
      </c>
      <c r="K65" s="69">
        <v>140917.61</v>
      </c>
      <c r="L65" s="68">
        <v>140911</v>
      </c>
      <c r="M65" s="68">
        <v>0</v>
      </c>
      <c r="N65" s="68">
        <v>8.61</v>
      </c>
      <c r="O65" s="68">
        <v>8.61</v>
      </c>
      <c r="P65" s="68">
        <v>2</v>
      </c>
    </row>
    <row r="66" spans="1:16" ht="7.5" customHeight="1">
      <c r="A66" s="35"/>
      <c r="B66" s="44"/>
      <c r="C66" s="37"/>
      <c r="D66" s="49"/>
      <c r="E66" s="49"/>
      <c r="F66" s="68"/>
      <c r="G66" s="68"/>
      <c r="H66" s="68"/>
      <c r="I66" s="68"/>
      <c r="J66" s="68"/>
      <c r="K66" s="69"/>
      <c r="L66" s="68"/>
      <c r="M66" s="68"/>
      <c r="N66" s="68"/>
      <c r="O66" s="68"/>
      <c r="P66" s="68"/>
    </row>
    <row r="67" spans="1:16" ht="15" customHeight="1">
      <c r="A67" s="35" t="s">
        <v>112</v>
      </c>
      <c r="B67" s="44" t="s">
        <v>24</v>
      </c>
      <c r="C67" s="48">
        <v>756</v>
      </c>
      <c r="D67" s="49" t="s">
        <v>15</v>
      </c>
      <c r="E67" s="49" t="s">
        <v>31</v>
      </c>
      <c r="F67" s="68">
        <v>15344</v>
      </c>
      <c r="G67" s="68">
        <v>15298</v>
      </c>
      <c r="H67" s="68">
        <v>0</v>
      </c>
      <c r="I67" s="68">
        <v>21315</v>
      </c>
      <c r="J67" s="68">
        <v>0</v>
      </c>
      <c r="K67" s="68">
        <v>36659</v>
      </c>
      <c r="L67" s="68">
        <v>19957.28</v>
      </c>
      <c r="M67" s="68">
        <v>0</v>
      </c>
      <c r="N67" s="68">
        <v>16702</v>
      </c>
      <c r="O67" s="68">
        <v>16702</v>
      </c>
      <c r="P67" s="68">
        <v>0.28</v>
      </c>
    </row>
    <row r="68" spans="1:16" ht="7.5" customHeight="1">
      <c r="A68" s="52"/>
      <c r="B68" s="70"/>
      <c r="C68" s="49"/>
      <c r="D68" s="54"/>
      <c r="E68" s="49"/>
      <c r="F68" s="40"/>
      <c r="G68" s="55"/>
      <c r="H68" s="55"/>
      <c r="I68" s="55"/>
      <c r="J68" s="55"/>
      <c r="K68" s="55"/>
      <c r="L68" s="40"/>
      <c r="M68" s="40"/>
      <c r="N68" s="40"/>
      <c r="O68" s="40"/>
      <c r="P68" s="55"/>
    </row>
    <row r="69" spans="1:16" ht="8.25" customHeight="1">
      <c r="A69" s="35"/>
      <c r="B69" s="71"/>
      <c r="C69" s="72"/>
      <c r="D69" s="38"/>
      <c r="E69" s="73"/>
      <c r="F69" s="57"/>
      <c r="G69" s="40"/>
      <c r="H69" s="40"/>
      <c r="I69" s="40"/>
      <c r="J69" s="40"/>
      <c r="K69" s="41"/>
      <c r="L69" s="57"/>
      <c r="M69" s="57"/>
      <c r="N69" s="57"/>
      <c r="O69" s="57"/>
      <c r="P69" s="40"/>
    </row>
    <row r="70" spans="1:16" ht="15.75" customHeight="1">
      <c r="A70" s="35" t="s">
        <v>88</v>
      </c>
      <c r="B70" s="36" t="s">
        <v>89</v>
      </c>
      <c r="C70" s="37"/>
      <c r="D70" s="38"/>
      <c r="E70" s="49"/>
      <c r="F70" s="42">
        <f>SUM(F72,F121,F129)</f>
        <v>259543.62000000002</v>
      </c>
      <c r="G70" s="42">
        <f>SUM(G72,G121,G129)</f>
        <v>252334.18000000002</v>
      </c>
      <c r="H70" s="43">
        <f>SUM(H72,H129)</f>
        <v>7674.21</v>
      </c>
      <c r="I70" s="42">
        <f aca="true" t="shared" si="3" ref="I70:P70">SUM(I72,I121,I129,)</f>
        <v>904236.2999999999</v>
      </c>
      <c r="J70" s="74">
        <f t="shared" si="3"/>
        <v>58067.439999999995</v>
      </c>
      <c r="K70" s="43">
        <f t="shared" si="3"/>
        <v>1098038.27</v>
      </c>
      <c r="L70" s="42">
        <f t="shared" si="3"/>
        <v>709430.5900000001</v>
      </c>
      <c r="M70" s="42">
        <f t="shared" si="3"/>
        <v>580.8</v>
      </c>
      <c r="N70" s="42">
        <f t="shared" si="3"/>
        <v>397468.49</v>
      </c>
      <c r="O70" s="42">
        <f t="shared" si="3"/>
        <v>298688.79999999993</v>
      </c>
      <c r="P70" s="74">
        <f t="shared" si="3"/>
        <v>8860.810000000001</v>
      </c>
    </row>
    <row r="71" spans="1:16" ht="7.5" customHeight="1">
      <c r="A71" s="35"/>
      <c r="B71" s="44"/>
      <c r="C71" s="37"/>
      <c r="D71" s="38"/>
      <c r="E71" s="49"/>
      <c r="F71" s="40"/>
      <c r="G71" s="40"/>
      <c r="H71" s="41"/>
      <c r="I71" s="40"/>
      <c r="J71" s="40"/>
      <c r="K71" s="41"/>
      <c r="L71" s="40"/>
      <c r="M71" s="40"/>
      <c r="N71" s="40"/>
      <c r="O71" s="40"/>
      <c r="P71" s="40"/>
    </row>
    <row r="72" spans="1:16" ht="15.75" customHeight="1">
      <c r="A72" s="35" t="s">
        <v>83</v>
      </c>
      <c r="B72" s="75" t="s">
        <v>92</v>
      </c>
      <c r="C72" s="48"/>
      <c r="D72" s="49"/>
      <c r="E72" s="49"/>
      <c r="F72" s="42">
        <f>SUM(F76,F77,F79,F80,F85,F86,F89,F90,F92,F93,F95,F96,F98,F99,F102,F103,F113,F82)</f>
        <v>36553.88</v>
      </c>
      <c r="G72" s="42">
        <f>SUM(G76,G77,G79,G80,G85,G86,G89,G90,G92,G93,G95,G96,G98,G99,G102,G103,G113,G82)</f>
        <v>29344.44</v>
      </c>
      <c r="H72" s="42">
        <f>SUM(H76,H77,H79,H80,H85,H86,H89,H90,H92,H93,H95,H96,H98,H99,H102,H103,H113,H82)</f>
        <v>73.96</v>
      </c>
      <c r="I72" s="42">
        <f aca="true" t="shared" si="4" ref="I72:P72">SUM(I76,I77,I79,I80,I85,I86,I89,I90,I92,I93,I95,I96,I98,I99,I102,I103,I113,I82+I116+I118)</f>
        <v>511468.19999999995</v>
      </c>
      <c r="J72" s="42">
        <f t="shared" si="4"/>
        <v>3645.29</v>
      </c>
      <c r="K72" s="42">
        <f t="shared" si="4"/>
        <v>544302.83</v>
      </c>
      <c r="L72" s="42">
        <f t="shared" si="4"/>
        <v>382238.36</v>
      </c>
      <c r="M72" s="42">
        <f t="shared" si="4"/>
        <v>580.8</v>
      </c>
      <c r="N72" s="42">
        <f t="shared" si="4"/>
        <v>162836.38</v>
      </c>
      <c r="O72" s="42">
        <f t="shared" si="4"/>
        <v>67392.82999999999</v>
      </c>
      <c r="P72" s="42">
        <f t="shared" si="4"/>
        <v>771.91</v>
      </c>
    </row>
    <row r="73" spans="1:16" ht="15" customHeight="1">
      <c r="A73" s="35"/>
      <c r="B73" s="45" t="s">
        <v>80</v>
      </c>
      <c r="C73" s="48"/>
      <c r="D73" s="49"/>
      <c r="E73" s="49"/>
      <c r="F73" s="76">
        <f aca="true" t="shared" si="5" ref="F73:P73">SUM(F76,F79,F85,F89,F92,F95,F98,F102,F113,F82+F116+F118)</f>
        <v>36122.409999999996</v>
      </c>
      <c r="G73" s="76">
        <f t="shared" si="5"/>
        <v>28912.97</v>
      </c>
      <c r="H73" s="76">
        <f t="shared" si="5"/>
        <v>73.96</v>
      </c>
      <c r="I73" s="76">
        <f t="shared" si="5"/>
        <v>510728.28</v>
      </c>
      <c r="J73" s="76">
        <f t="shared" si="5"/>
        <v>3553.33</v>
      </c>
      <c r="K73" s="76">
        <f t="shared" si="5"/>
        <v>543223.3999999999</v>
      </c>
      <c r="L73" s="76">
        <f t="shared" si="5"/>
        <v>381686.6</v>
      </c>
      <c r="M73" s="76">
        <f t="shared" si="5"/>
        <v>580.8</v>
      </c>
      <c r="N73" s="76">
        <f t="shared" si="5"/>
        <v>162308.71000000002</v>
      </c>
      <c r="O73" s="76">
        <f t="shared" si="5"/>
        <v>66954.2</v>
      </c>
      <c r="P73" s="76">
        <f t="shared" si="5"/>
        <v>771.91</v>
      </c>
    </row>
    <row r="74" spans="1:16" ht="12" customHeight="1">
      <c r="A74" s="35"/>
      <c r="B74" s="45" t="s">
        <v>8</v>
      </c>
      <c r="C74" s="48"/>
      <c r="D74" s="49"/>
      <c r="E74" s="49"/>
      <c r="F74" s="76">
        <f aca="true" t="shared" si="6" ref="F74:L74">SUM(F77,F80,F86,F90,F93,F96,F99,F103,)</f>
        <v>431.47</v>
      </c>
      <c r="G74" s="76">
        <f t="shared" si="6"/>
        <v>431.47</v>
      </c>
      <c r="H74" s="77">
        <f t="shared" si="6"/>
        <v>0</v>
      </c>
      <c r="I74" s="77">
        <f t="shared" si="6"/>
        <v>739.92</v>
      </c>
      <c r="J74" s="76">
        <f t="shared" si="6"/>
        <v>91.96</v>
      </c>
      <c r="K74" s="77">
        <f t="shared" si="6"/>
        <v>1079.43</v>
      </c>
      <c r="L74" s="76">
        <f t="shared" si="6"/>
        <v>551.76</v>
      </c>
      <c r="M74" s="76"/>
      <c r="N74" s="76">
        <f>SUM(N77,N80,N86,N90,N93,N96,N99,N103,)</f>
        <v>527.67</v>
      </c>
      <c r="O74" s="76">
        <f>SUM(O77,O80,O86,O90,O96,O93,O99,O103,)</f>
        <v>438.63</v>
      </c>
      <c r="P74" s="74"/>
    </row>
    <row r="75" spans="1:16" ht="7.5" customHeight="1">
      <c r="A75" s="35"/>
      <c r="B75" s="45"/>
      <c r="C75" s="48"/>
      <c r="D75" s="49"/>
      <c r="E75" s="49"/>
      <c r="F75" s="76"/>
      <c r="G75" s="76"/>
      <c r="H75" s="77"/>
      <c r="I75" s="77"/>
      <c r="J75" s="76"/>
      <c r="K75" s="77"/>
      <c r="L75" s="76"/>
      <c r="M75" s="76"/>
      <c r="N75" s="76"/>
      <c r="O75" s="76"/>
      <c r="P75" s="74"/>
    </row>
    <row r="76" spans="1:16" ht="14.25" customHeight="1">
      <c r="A76" s="35" t="s">
        <v>125</v>
      </c>
      <c r="B76" s="44" t="s">
        <v>71</v>
      </c>
      <c r="C76" s="48" t="s">
        <v>34</v>
      </c>
      <c r="D76" s="49" t="s">
        <v>35</v>
      </c>
      <c r="E76" s="49" t="s">
        <v>72</v>
      </c>
      <c r="F76" s="40">
        <v>0</v>
      </c>
      <c r="G76" s="40">
        <v>0</v>
      </c>
      <c r="H76" s="40">
        <v>0</v>
      </c>
      <c r="I76" s="41">
        <v>10326.05</v>
      </c>
      <c r="J76" s="40">
        <v>0</v>
      </c>
      <c r="K76" s="41">
        <v>10326.05</v>
      </c>
      <c r="L76" s="40">
        <v>9628.25</v>
      </c>
      <c r="M76" s="40">
        <v>17.6</v>
      </c>
      <c r="N76" s="40">
        <v>697.8</v>
      </c>
      <c r="O76" s="40">
        <v>697.8</v>
      </c>
      <c r="P76" s="40">
        <v>0</v>
      </c>
    </row>
    <row r="77" spans="1:16" ht="12" customHeight="1">
      <c r="A77" s="35"/>
      <c r="B77" s="38" t="s">
        <v>76</v>
      </c>
      <c r="C77" s="48" t="s">
        <v>34</v>
      </c>
      <c r="D77" s="49" t="s">
        <v>35</v>
      </c>
      <c r="E77" s="49" t="s">
        <v>43</v>
      </c>
      <c r="F77" s="40">
        <v>0</v>
      </c>
      <c r="G77" s="40">
        <v>0</v>
      </c>
      <c r="H77" s="40"/>
      <c r="I77" s="58">
        <v>70.55</v>
      </c>
      <c r="J77" s="40"/>
      <c r="K77" s="58">
        <v>70.55</v>
      </c>
      <c r="L77" s="40">
        <v>1.96</v>
      </c>
      <c r="M77" s="40"/>
      <c r="N77" s="40">
        <v>68.59</v>
      </c>
      <c r="O77" s="40">
        <v>68.59</v>
      </c>
      <c r="P77" s="40"/>
    </row>
    <row r="78" spans="1:16" ht="7.5" customHeight="1">
      <c r="A78" s="35"/>
      <c r="B78" s="44"/>
      <c r="C78" s="48"/>
      <c r="D78" s="49"/>
      <c r="E78" s="49"/>
      <c r="F78" s="40"/>
      <c r="G78" s="40"/>
      <c r="H78" s="40"/>
      <c r="I78" s="58"/>
      <c r="J78" s="40"/>
      <c r="K78" s="41"/>
      <c r="L78" s="40"/>
      <c r="M78" s="40"/>
      <c r="N78" s="40"/>
      <c r="O78" s="40"/>
      <c r="P78" s="40"/>
    </row>
    <row r="79" spans="1:16" ht="15" customHeight="1">
      <c r="A79" s="35" t="s">
        <v>126</v>
      </c>
      <c r="B79" s="44" t="s">
        <v>101</v>
      </c>
      <c r="C79" s="48" t="s">
        <v>9</v>
      </c>
      <c r="D79" s="49" t="s">
        <v>36</v>
      </c>
      <c r="E79" s="49" t="s">
        <v>37</v>
      </c>
      <c r="F79" s="40">
        <v>181.62</v>
      </c>
      <c r="G79" s="40">
        <v>181.62</v>
      </c>
      <c r="H79" s="40">
        <v>0</v>
      </c>
      <c r="I79" s="58">
        <v>33993.56</v>
      </c>
      <c r="J79" s="40">
        <v>0</v>
      </c>
      <c r="K79" s="58">
        <v>34175.18</v>
      </c>
      <c r="L79" s="40">
        <v>29265.85</v>
      </c>
      <c r="M79" s="40">
        <v>0</v>
      </c>
      <c r="N79" s="40">
        <v>4922.83</v>
      </c>
      <c r="O79" s="40">
        <v>1710</v>
      </c>
      <c r="P79" s="40">
        <v>13.5</v>
      </c>
    </row>
    <row r="80" spans="1:16" ht="15" customHeight="1">
      <c r="A80" s="35"/>
      <c r="B80" s="44" t="s">
        <v>8</v>
      </c>
      <c r="C80" s="48" t="s">
        <v>9</v>
      </c>
      <c r="D80" s="49" t="s">
        <v>36</v>
      </c>
      <c r="E80" s="49" t="s">
        <v>12</v>
      </c>
      <c r="F80" s="40">
        <v>0</v>
      </c>
      <c r="G80" s="40">
        <v>0</v>
      </c>
      <c r="H80" s="40"/>
      <c r="I80" s="58">
        <v>148.14</v>
      </c>
      <c r="J80" s="40"/>
      <c r="K80" s="58">
        <v>148.14</v>
      </c>
      <c r="L80" s="40">
        <v>59.1</v>
      </c>
      <c r="M80" s="40"/>
      <c r="N80" s="40">
        <v>89.04</v>
      </c>
      <c r="O80" s="40">
        <v>0</v>
      </c>
      <c r="P80" s="40"/>
    </row>
    <row r="81" spans="1:16" ht="7.5" customHeight="1">
      <c r="A81" s="35"/>
      <c r="B81" s="44"/>
      <c r="C81" s="48"/>
      <c r="D81" s="49"/>
      <c r="E81" s="49"/>
      <c r="F81" s="40"/>
      <c r="G81" s="40"/>
      <c r="H81" s="40"/>
      <c r="I81" s="58"/>
      <c r="J81" s="40"/>
      <c r="K81" s="58"/>
      <c r="L81" s="40"/>
      <c r="M81" s="40"/>
      <c r="N81" s="40"/>
      <c r="O81" s="40"/>
      <c r="P81" s="40"/>
    </row>
    <row r="82" spans="1:16" ht="15" customHeight="1">
      <c r="A82" s="35" t="s">
        <v>127</v>
      </c>
      <c r="B82" s="44" t="s">
        <v>110</v>
      </c>
      <c r="C82" s="48" t="s">
        <v>9</v>
      </c>
      <c r="D82" s="49" t="s">
        <v>36</v>
      </c>
      <c r="E82" s="49" t="s">
        <v>37</v>
      </c>
      <c r="F82" s="40">
        <v>0</v>
      </c>
      <c r="G82" s="40">
        <v>0</v>
      </c>
      <c r="H82" s="40">
        <v>0</v>
      </c>
      <c r="I82" s="58">
        <v>242087.56</v>
      </c>
      <c r="J82" s="40">
        <v>1647.5</v>
      </c>
      <c r="K82" s="58">
        <v>240440.06</v>
      </c>
      <c r="L82" s="40">
        <v>147116.14</v>
      </c>
      <c r="M82" s="40">
        <v>466.4</v>
      </c>
      <c r="N82" s="40">
        <v>93763.75</v>
      </c>
      <c r="O82" s="40">
        <v>5447.18</v>
      </c>
      <c r="P82" s="40">
        <v>439.83</v>
      </c>
    </row>
    <row r="83" spans="1:16" ht="15" customHeight="1">
      <c r="A83" s="35"/>
      <c r="B83" s="44" t="s">
        <v>8</v>
      </c>
      <c r="C83" s="48" t="s">
        <v>9</v>
      </c>
      <c r="D83" s="49" t="s">
        <v>36</v>
      </c>
      <c r="E83" s="49" t="s">
        <v>12</v>
      </c>
      <c r="F83" s="40"/>
      <c r="G83" s="40"/>
      <c r="H83" s="40"/>
      <c r="I83" s="58"/>
      <c r="J83" s="40"/>
      <c r="K83" s="58"/>
      <c r="L83" s="40"/>
      <c r="M83" s="40"/>
      <c r="N83" s="40"/>
      <c r="O83" s="40"/>
      <c r="P83" s="40"/>
    </row>
    <row r="84" spans="1:16" ht="7.5" customHeight="1">
      <c r="A84" s="35"/>
      <c r="B84" s="44"/>
      <c r="C84" s="48"/>
      <c r="D84" s="49"/>
      <c r="E84" s="49"/>
      <c r="F84" s="40"/>
      <c r="G84" s="40"/>
      <c r="H84" s="40"/>
      <c r="I84" s="58"/>
      <c r="J84" s="40"/>
      <c r="K84" s="41"/>
      <c r="L84" s="40"/>
      <c r="M84" s="40"/>
      <c r="N84" s="40"/>
      <c r="O84" s="40"/>
      <c r="P84" s="40"/>
    </row>
    <row r="85" spans="1:16" ht="15" customHeight="1">
      <c r="A85" s="35" t="s">
        <v>128</v>
      </c>
      <c r="B85" s="44" t="s">
        <v>38</v>
      </c>
      <c r="C85" s="48" t="s">
        <v>34</v>
      </c>
      <c r="D85" s="49" t="s">
        <v>35</v>
      </c>
      <c r="E85" s="49" t="s">
        <v>39</v>
      </c>
      <c r="F85" s="40">
        <v>661.53</v>
      </c>
      <c r="G85" s="40">
        <v>661.53</v>
      </c>
      <c r="H85" s="78">
        <v>73.96</v>
      </c>
      <c r="I85" s="41">
        <v>22621.4</v>
      </c>
      <c r="J85" s="40">
        <v>183.65</v>
      </c>
      <c r="K85" s="41">
        <v>23025.32</v>
      </c>
      <c r="L85" s="58">
        <v>22818.84</v>
      </c>
      <c r="M85" s="40">
        <v>70.4</v>
      </c>
      <c r="N85" s="40">
        <v>525.06</v>
      </c>
      <c r="O85" s="40">
        <v>525.06</v>
      </c>
      <c r="P85" s="41">
        <v>318.58</v>
      </c>
    </row>
    <row r="86" spans="1:16" ht="15" customHeight="1">
      <c r="A86" s="35"/>
      <c r="B86" s="44" t="s">
        <v>8</v>
      </c>
      <c r="C86" s="48" t="s">
        <v>34</v>
      </c>
      <c r="D86" s="49" t="s">
        <v>35</v>
      </c>
      <c r="E86" s="49" t="s">
        <v>43</v>
      </c>
      <c r="F86" s="40">
        <v>16.63</v>
      </c>
      <c r="G86" s="40">
        <v>16.63</v>
      </c>
      <c r="H86" s="79"/>
      <c r="I86" s="41">
        <v>100.26</v>
      </c>
      <c r="J86" s="40">
        <v>7.83</v>
      </c>
      <c r="K86" s="41">
        <v>109.06</v>
      </c>
      <c r="L86" s="40">
        <v>93.29</v>
      </c>
      <c r="M86" s="58"/>
      <c r="N86" s="40">
        <v>15.77</v>
      </c>
      <c r="O86" s="40">
        <v>15.77</v>
      </c>
      <c r="P86" s="79"/>
    </row>
    <row r="87" spans="1:16" ht="7.5" customHeight="1">
      <c r="A87" s="44"/>
      <c r="B87" s="44"/>
      <c r="C87" s="48"/>
      <c r="D87" s="49"/>
      <c r="E87" s="49"/>
      <c r="F87" s="40"/>
      <c r="G87" s="40"/>
      <c r="H87" s="40"/>
      <c r="I87" s="58"/>
      <c r="J87" s="40"/>
      <c r="K87" s="41"/>
      <c r="L87" s="40"/>
      <c r="M87" s="40"/>
      <c r="N87" s="40"/>
      <c r="O87" s="40"/>
      <c r="P87" s="40"/>
    </row>
    <row r="88" spans="1:16" ht="15" customHeight="1">
      <c r="A88" s="35" t="s">
        <v>112</v>
      </c>
      <c r="B88" s="44" t="s">
        <v>40</v>
      </c>
      <c r="C88" s="48"/>
      <c r="D88" s="49"/>
      <c r="E88" s="49"/>
      <c r="F88" s="40"/>
      <c r="G88" s="40"/>
      <c r="H88" s="40"/>
      <c r="I88" s="58"/>
      <c r="J88" s="40"/>
      <c r="K88" s="41"/>
      <c r="L88" s="40"/>
      <c r="M88" s="40"/>
      <c r="N88" s="40"/>
      <c r="O88" s="40"/>
      <c r="P88" s="40"/>
    </row>
    <row r="89" spans="1:16" ht="15" customHeight="1">
      <c r="A89" s="35"/>
      <c r="B89" s="44" t="s">
        <v>41</v>
      </c>
      <c r="C89" s="48" t="s">
        <v>34</v>
      </c>
      <c r="D89" s="49" t="s">
        <v>35</v>
      </c>
      <c r="E89" s="49" t="s">
        <v>39</v>
      </c>
      <c r="F89" s="40">
        <v>805.03</v>
      </c>
      <c r="G89" s="40">
        <v>390.24</v>
      </c>
      <c r="H89" s="40">
        <v>0</v>
      </c>
      <c r="I89" s="58">
        <v>13328.28</v>
      </c>
      <c r="J89" s="40">
        <v>1150</v>
      </c>
      <c r="K89" s="58">
        <v>12983.31</v>
      </c>
      <c r="L89" s="40">
        <v>12493.47</v>
      </c>
      <c r="M89" s="40">
        <v>26.4</v>
      </c>
      <c r="N89" s="40">
        <v>489.84</v>
      </c>
      <c r="O89" s="40">
        <v>162.6</v>
      </c>
      <c r="P89" s="40">
        <v>0</v>
      </c>
    </row>
    <row r="90" spans="1:16" ht="15" customHeight="1">
      <c r="A90" s="35"/>
      <c r="B90" s="44" t="s">
        <v>8</v>
      </c>
      <c r="C90" s="48" t="s">
        <v>34</v>
      </c>
      <c r="D90" s="49" t="s">
        <v>35</v>
      </c>
      <c r="E90" s="49" t="s">
        <v>43</v>
      </c>
      <c r="F90" s="40">
        <v>13.16</v>
      </c>
      <c r="G90" s="40">
        <v>13.16</v>
      </c>
      <c r="H90" s="40"/>
      <c r="I90" s="58">
        <v>38.05</v>
      </c>
      <c r="J90" s="40"/>
      <c r="K90" s="58">
        <v>51.21</v>
      </c>
      <c r="L90" s="40">
        <v>50.21</v>
      </c>
      <c r="M90" s="40"/>
      <c r="N90" s="40">
        <v>1</v>
      </c>
      <c r="O90" s="40">
        <v>1</v>
      </c>
      <c r="P90" s="40"/>
    </row>
    <row r="91" spans="1:16" ht="7.5" customHeight="1">
      <c r="A91" s="35"/>
      <c r="B91" s="44"/>
      <c r="C91" s="48"/>
      <c r="D91" s="49"/>
      <c r="E91" s="49"/>
      <c r="F91" s="40"/>
      <c r="G91" s="40"/>
      <c r="H91" s="40"/>
      <c r="I91" s="58"/>
      <c r="J91" s="40"/>
      <c r="K91" s="58"/>
      <c r="L91" s="40"/>
      <c r="M91" s="40"/>
      <c r="N91" s="40"/>
      <c r="O91" s="40"/>
      <c r="P91" s="40"/>
    </row>
    <row r="92" spans="1:16" ht="15" customHeight="1">
      <c r="A92" s="35" t="s">
        <v>133</v>
      </c>
      <c r="B92" s="44" t="s">
        <v>42</v>
      </c>
      <c r="C92" s="48" t="s">
        <v>34</v>
      </c>
      <c r="D92" s="49" t="s">
        <v>35</v>
      </c>
      <c r="E92" s="49" t="s">
        <v>39</v>
      </c>
      <c r="F92" s="40">
        <v>0</v>
      </c>
      <c r="G92" s="40">
        <v>0</v>
      </c>
      <c r="H92" s="47">
        <v>0</v>
      </c>
      <c r="I92" s="41">
        <v>7003.56</v>
      </c>
      <c r="J92" s="40">
        <v>0</v>
      </c>
      <c r="K92" s="40">
        <v>7003.56</v>
      </c>
      <c r="L92" s="40">
        <v>7003.56</v>
      </c>
      <c r="M92" s="40">
        <v>0</v>
      </c>
      <c r="N92" s="40">
        <v>0</v>
      </c>
      <c r="O92" s="40">
        <v>0</v>
      </c>
      <c r="P92" s="46">
        <v>0</v>
      </c>
    </row>
    <row r="93" spans="1:16" ht="15" customHeight="1">
      <c r="A93" s="35"/>
      <c r="B93" s="44" t="s">
        <v>8</v>
      </c>
      <c r="C93" s="48" t="s">
        <v>34</v>
      </c>
      <c r="D93" s="49" t="s">
        <v>35</v>
      </c>
      <c r="E93" s="49" t="s">
        <v>43</v>
      </c>
      <c r="F93" s="40">
        <v>0</v>
      </c>
      <c r="G93" s="40">
        <v>0</v>
      </c>
      <c r="H93" s="46"/>
      <c r="I93" s="41">
        <v>3.11</v>
      </c>
      <c r="J93" s="46">
        <v>0</v>
      </c>
      <c r="K93" s="40">
        <v>3.11</v>
      </c>
      <c r="L93" s="40">
        <v>3.11</v>
      </c>
      <c r="M93" s="40"/>
      <c r="N93" s="40">
        <v>0</v>
      </c>
      <c r="O93" s="40">
        <v>0</v>
      </c>
      <c r="P93" s="46"/>
    </row>
    <row r="94" spans="1:16" ht="7.5" customHeight="1">
      <c r="A94" s="35"/>
      <c r="B94" s="35"/>
      <c r="C94" s="61"/>
      <c r="D94" s="35"/>
      <c r="E94" s="35"/>
      <c r="F94" s="46"/>
      <c r="G94" s="46"/>
      <c r="H94" s="46"/>
      <c r="I94" s="47"/>
      <c r="J94" s="46"/>
      <c r="K94" s="46"/>
      <c r="L94" s="46"/>
      <c r="M94" s="46"/>
      <c r="N94" s="46"/>
      <c r="O94" s="46"/>
      <c r="P94" s="46"/>
    </row>
    <row r="95" spans="1:16" ht="15" customHeight="1">
      <c r="A95" s="35" t="s">
        <v>132</v>
      </c>
      <c r="B95" s="44" t="s">
        <v>102</v>
      </c>
      <c r="C95" s="48" t="s">
        <v>34</v>
      </c>
      <c r="D95" s="49" t="s">
        <v>35</v>
      </c>
      <c r="E95" s="49" t="s">
        <v>39</v>
      </c>
      <c r="F95" s="41">
        <v>1150</v>
      </c>
      <c r="G95" s="41">
        <v>1150</v>
      </c>
      <c r="H95" s="79">
        <v>0</v>
      </c>
      <c r="I95" s="40">
        <v>17173.53</v>
      </c>
      <c r="J95" s="40">
        <v>0</v>
      </c>
      <c r="K95" s="40">
        <v>18323.53</v>
      </c>
      <c r="L95" s="40">
        <v>18323.53</v>
      </c>
      <c r="M95" s="41">
        <v>0</v>
      </c>
      <c r="N95" s="41">
        <v>0</v>
      </c>
      <c r="O95" s="41">
        <v>0</v>
      </c>
      <c r="P95" s="90">
        <v>0</v>
      </c>
    </row>
    <row r="96" spans="1:16" ht="15" customHeight="1">
      <c r="A96" s="35"/>
      <c r="B96" s="44" t="s">
        <v>8</v>
      </c>
      <c r="C96" s="48" t="s">
        <v>34</v>
      </c>
      <c r="D96" s="49" t="s">
        <v>35</v>
      </c>
      <c r="E96" s="49" t="s">
        <v>43</v>
      </c>
      <c r="F96" s="40">
        <v>37.29</v>
      </c>
      <c r="G96" s="40">
        <v>37.29</v>
      </c>
      <c r="H96" s="40"/>
      <c r="I96" s="40">
        <v>121</v>
      </c>
      <c r="J96" s="40"/>
      <c r="K96" s="41">
        <f>SUM(G96,I96)</f>
        <v>158.29</v>
      </c>
      <c r="L96" s="40">
        <v>158.29</v>
      </c>
      <c r="M96" s="40"/>
      <c r="N96" s="40">
        <v>0</v>
      </c>
      <c r="O96" s="40">
        <v>0</v>
      </c>
      <c r="P96" s="40"/>
    </row>
    <row r="97" spans="1:16" ht="7.5" customHeight="1">
      <c r="A97" s="67"/>
      <c r="B97" s="93"/>
      <c r="C97" s="49"/>
      <c r="D97" s="94"/>
      <c r="E97" s="94"/>
      <c r="F97" s="59"/>
      <c r="G97" s="59"/>
      <c r="H97" s="59"/>
      <c r="I97" s="40"/>
      <c r="J97" s="59"/>
      <c r="K97" s="40"/>
      <c r="L97" s="59"/>
      <c r="M97" s="59"/>
      <c r="N97" s="59"/>
      <c r="O97" s="59"/>
      <c r="P97" s="40"/>
    </row>
    <row r="98" spans="1:16" ht="15" customHeight="1">
      <c r="A98" s="35" t="s">
        <v>131</v>
      </c>
      <c r="B98" s="44" t="s">
        <v>96</v>
      </c>
      <c r="C98" s="48" t="s">
        <v>34</v>
      </c>
      <c r="D98" s="49" t="s">
        <v>35</v>
      </c>
      <c r="E98" s="49" t="s">
        <v>44</v>
      </c>
      <c r="F98" s="41">
        <v>7181.63</v>
      </c>
      <c r="G98" s="41">
        <v>498.44</v>
      </c>
      <c r="H98" s="41"/>
      <c r="I98" s="58">
        <v>51777.68</v>
      </c>
      <c r="J98" s="59">
        <v>572.18</v>
      </c>
      <c r="K98" s="40">
        <v>58387.13</v>
      </c>
      <c r="L98" s="40">
        <v>54787.34</v>
      </c>
      <c r="M98" s="69">
        <v>0</v>
      </c>
      <c r="N98" s="41">
        <v>3599.79</v>
      </c>
      <c r="O98" s="41">
        <v>101.92</v>
      </c>
      <c r="P98" s="40"/>
    </row>
    <row r="99" spans="1:16" ht="15" customHeight="1">
      <c r="A99" s="35"/>
      <c r="B99" s="44" t="s">
        <v>8</v>
      </c>
      <c r="C99" s="48" t="s">
        <v>34</v>
      </c>
      <c r="D99" s="49" t="s">
        <v>35</v>
      </c>
      <c r="E99" s="49" t="s">
        <v>43</v>
      </c>
      <c r="F99" s="41">
        <v>38.57</v>
      </c>
      <c r="G99" s="41">
        <v>38.57</v>
      </c>
      <c r="H99" s="78"/>
      <c r="I99" s="58">
        <v>98.94</v>
      </c>
      <c r="J99" s="59">
        <v>84.13</v>
      </c>
      <c r="K99" s="40">
        <v>53.38</v>
      </c>
      <c r="L99" s="40">
        <v>25.93</v>
      </c>
      <c r="M99" s="86"/>
      <c r="N99" s="41">
        <v>27.45</v>
      </c>
      <c r="O99" s="41">
        <v>27.45</v>
      </c>
      <c r="P99" s="105"/>
    </row>
    <row r="100" spans="1:16" ht="7.5" customHeight="1">
      <c r="A100" s="67"/>
      <c r="B100" s="93"/>
      <c r="C100" s="49"/>
      <c r="D100" s="94"/>
      <c r="E100" s="94"/>
      <c r="F100" s="40"/>
      <c r="G100" s="59"/>
      <c r="H100" s="105"/>
      <c r="I100" s="40"/>
      <c r="J100" s="59"/>
      <c r="K100" s="40"/>
      <c r="L100" s="59"/>
      <c r="M100" s="104"/>
      <c r="N100" s="59"/>
      <c r="O100" s="59"/>
      <c r="P100" s="105"/>
    </row>
    <row r="101" spans="1:16" ht="15" customHeight="1">
      <c r="A101" s="35" t="s">
        <v>130</v>
      </c>
      <c r="B101" s="44" t="s">
        <v>58</v>
      </c>
      <c r="C101" s="48"/>
      <c r="D101" s="49"/>
      <c r="E101" s="49"/>
      <c r="F101" s="41"/>
      <c r="G101" s="41"/>
      <c r="H101" s="79"/>
      <c r="I101" s="40"/>
      <c r="J101" s="40"/>
      <c r="K101" s="41"/>
      <c r="L101" s="40"/>
      <c r="M101" s="41"/>
      <c r="N101" s="41"/>
      <c r="O101" s="41"/>
      <c r="P101" s="90"/>
    </row>
    <row r="102" spans="1:16" ht="15" customHeight="1">
      <c r="A102" s="35"/>
      <c r="B102" s="44" t="s">
        <v>95</v>
      </c>
      <c r="C102" s="48" t="s">
        <v>45</v>
      </c>
      <c r="D102" s="49" t="s">
        <v>90</v>
      </c>
      <c r="E102" s="49" t="s">
        <v>44</v>
      </c>
      <c r="F102" s="41">
        <v>18567.6</v>
      </c>
      <c r="G102" s="41">
        <v>18456.14</v>
      </c>
      <c r="H102" s="79">
        <v>0</v>
      </c>
      <c r="I102" s="40">
        <v>61682.02</v>
      </c>
      <c r="J102" s="40">
        <v>0</v>
      </c>
      <c r="K102" s="41">
        <v>80249.62</v>
      </c>
      <c r="L102" s="41">
        <v>80249.62</v>
      </c>
      <c r="M102" s="41">
        <v>0</v>
      </c>
      <c r="N102" s="41">
        <v>0</v>
      </c>
      <c r="O102" s="41">
        <v>0</v>
      </c>
      <c r="P102" s="90">
        <v>0</v>
      </c>
    </row>
    <row r="103" spans="1:16" ht="15" customHeight="1">
      <c r="A103" s="35"/>
      <c r="B103" s="38" t="s">
        <v>76</v>
      </c>
      <c r="C103" s="48" t="s">
        <v>45</v>
      </c>
      <c r="D103" s="49" t="s">
        <v>90</v>
      </c>
      <c r="E103" s="49" t="s">
        <v>43</v>
      </c>
      <c r="F103" s="41">
        <v>325.82</v>
      </c>
      <c r="G103" s="41">
        <v>325.82</v>
      </c>
      <c r="H103" s="79"/>
      <c r="I103" s="40">
        <v>159.87</v>
      </c>
      <c r="J103" s="40">
        <v>0</v>
      </c>
      <c r="K103" s="41">
        <f>SUM(F103,I103)</f>
        <v>485.69</v>
      </c>
      <c r="L103" s="41">
        <v>159.87</v>
      </c>
      <c r="M103" s="41"/>
      <c r="N103" s="41">
        <v>325.82</v>
      </c>
      <c r="O103" s="41">
        <v>325.82</v>
      </c>
      <c r="P103" s="90"/>
    </row>
    <row r="104" spans="1:17" ht="7.5" customHeight="1">
      <c r="A104" s="80"/>
      <c r="B104" s="64"/>
      <c r="C104" s="81"/>
      <c r="D104" s="81"/>
      <c r="E104" s="81"/>
      <c r="F104" s="82"/>
      <c r="G104" s="82"/>
      <c r="H104" s="82"/>
      <c r="I104" s="55"/>
      <c r="J104" s="82"/>
      <c r="K104" s="82"/>
      <c r="L104" s="82"/>
      <c r="M104" s="82"/>
      <c r="N104" s="82"/>
      <c r="O104" s="82"/>
      <c r="P104" s="55"/>
      <c r="Q104" s="1"/>
    </row>
    <row r="105" spans="1:16" ht="10.5" customHeight="1">
      <c r="A105" s="61"/>
      <c r="B105" s="83"/>
      <c r="C105" s="48"/>
      <c r="D105" s="48"/>
      <c r="E105" s="4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</row>
    <row r="106" spans="1:16" ht="3" customHeight="1">
      <c r="A106" s="61"/>
      <c r="B106" s="83"/>
      <c r="C106" s="48"/>
      <c r="D106" s="48"/>
      <c r="E106" s="4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</row>
    <row r="107" spans="1:17" ht="6" customHeight="1" thickBot="1">
      <c r="A107" s="16"/>
      <c r="B107" s="65"/>
      <c r="C107" s="84"/>
      <c r="D107" s="84"/>
      <c r="E107" s="84"/>
      <c r="F107" s="65"/>
      <c r="G107" s="65"/>
      <c r="H107" s="85"/>
      <c r="I107" s="65"/>
      <c r="J107" s="65"/>
      <c r="K107" s="65"/>
      <c r="L107" s="65"/>
      <c r="M107" s="65"/>
      <c r="N107" s="65"/>
      <c r="O107" s="65"/>
      <c r="P107" s="65"/>
      <c r="Q107" s="1"/>
    </row>
    <row r="108" spans="1:16" ht="12.75" customHeight="1">
      <c r="A108" s="125" t="s">
        <v>0</v>
      </c>
      <c r="B108" s="125" t="s">
        <v>1</v>
      </c>
      <c r="C108" s="116" t="s">
        <v>2</v>
      </c>
      <c r="D108" s="117"/>
      <c r="E108" s="118"/>
      <c r="F108" s="116" t="s">
        <v>107</v>
      </c>
      <c r="G108" s="117"/>
      <c r="H108" s="118"/>
      <c r="I108" s="116" t="s">
        <v>108</v>
      </c>
      <c r="J108" s="118"/>
      <c r="K108" s="14" t="s">
        <v>64</v>
      </c>
      <c r="L108" s="13" t="s">
        <v>65</v>
      </c>
      <c r="M108" s="14" t="s">
        <v>67</v>
      </c>
      <c r="N108" s="116" t="s">
        <v>111</v>
      </c>
      <c r="O108" s="117"/>
      <c r="P108" s="128"/>
    </row>
    <row r="109" spans="1:16" ht="12.75" customHeight="1" thickBot="1">
      <c r="A109" s="126"/>
      <c r="B109" s="126"/>
      <c r="C109" s="119"/>
      <c r="D109" s="120"/>
      <c r="E109" s="121"/>
      <c r="F109" s="119"/>
      <c r="G109" s="120"/>
      <c r="H109" s="121"/>
      <c r="I109" s="119"/>
      <c r="J109" s="121"/>
      <c r="K109" s="17" t="s">
        <v>6</v>
      </c>
      <c r="L109" s="18" t="s">
        <v>66</v>
      </c>
      <c r="M109" s="17" t="s">
        <v>68</v>
      </c>
      <c r="N109" s="119"/>
      <c r="O109" s="120"/>
      <c r="P109" s="129"/>
    </row>
    <row r="110" spans="1:16" ht="16.5" customHeight="1" thickBot="1">
      <c r="A110" s="127"/>
      <c r="B110" s="126"/>
      <c r="C110" s="23" t="s">
        <v>3</v>
      </c>
      <c r="D110" s="23" t="s">
        <v>4</v>
      </c>
      <c r="E110" s="14" t="s">
        <v>5</v>
      </c>
      <c r="F110" s="13" t="s">
        <v>6</v>
      </c>
      <c r="G110" s="106" t="s">
        <v>70</v>
      </c>
      <c r="H110" s="14" t="s">
        <v>7</v>
      </c>
      <c r="I110" s="23" t="s">
        <v>62</v>
      </c>
      <c r="J110" s="14" t="s">
        <v>63</v>
      </c>
      <c r="K110" s="20" t="s">
        <v>75</v>
      </c>
      <c r="L110" s="15">
        <v>2013</v>
      </c>
      <c r="M110" s="21"/>
      <c r="N110" s="13" t="s">
        <v>6</v>
      </c>
      <c r="O110" s="19" t="s">
        <v>70</v>
      </c>
      <c r="P110" s="22" t="s">
        <v>7</v>
      </c>
    </row>
    <row r="111" spans="1:17" ht="15" customHeight="1" thickBot="1">
      <c r="A111" s="23">
        <v>1</v>
      </c>
      <c r="B111" s="24">
        <v>2</v>
      </c>
      <c r="C111" s="25">
        <v>3</v>
      </c>
      <c r="D111" s="26">
        <v>4</v>
      </c>
      <c r="E111" s="23">
        <v>5</v>
      </c>
      <c r="F111" s="23">
        <v>6</v>
      </c>
      <c r="G111" s="24">
        <v>7</v>
      </c>
      <c r="H111" s="23">
        <v>8</v>
      </c>
      <c r="I111" s="25">
        <v>9</v>
      </c>
      <c r="J111" s="23">
        <v>10</v>
      </c>
      <c r="K111" s="24">
        <v>11</v>
      </c>
      <c r="L111" s="23">
        <v>12</v>
      </c>
      <c r="M111" s="24">
        <v>13</v>
      </c>
      <c r="N111" s="23">
        <v>14</v>
      </c>
      <c r="O111" s="24">
        <v>15</v>
      </c>
      <c r="P111" s="27">
        <v>16</v>
      </c>
      <c r="Q111" s="1"/>
    </row>
    <row r="112" spans="1:16" ht="7.5" customHeight="1">
      <c r="A112" s="35"/>
      <c r="B112" s="38"/>
      <c r="C112" s="48"/>
      <c r="D112" s="49"/>
      <c r="E112" s="49"/>
      <c r="F112" s="41"/>
      <c r="G112" s="41"/>
      <c r="H112" s="79"/>
      <c r="I112" s="40"/>
      <c r="J112" s="40"/>
      <c r="K112" s="41"/>
      <c r="L112" s="41"/>
      <c r="M112" s="41"/>
      <c r="N112" s="41"/>
      <c r="O112" s="41"/>
      <c r="P112" s="79"/>
    </row>
    <row r="113" spans="1:16" ht="15" customHeight="1">
      <c r="A113" s="35" t="s">
        <v>129</v>
      </c>
      <c r="B113" s="38" t="s">
        <v>103</v>
      </c>
      <c r="C113" s="48" t="s">
        <v>45</v>
      </c>
      <c r="D113" s="49" t="s">
        <v>105</v>
      </c>
      <c r="E113" s="49" t="s">
        <v>106</v>
      </c>
      <c r="F113" s="41">
        <v>7575</v>
      </c>
      <c r="G113" s="41">
        <v>7575</v>
      </c>
      <c r="H113" s="79">
        <v>0</v>
      </c>
      <c r="I113" s="40">
        <v>20021.2</v>
      </c>
      <c r="J113" s="40">
        <v>0</v>
      </c>
      <c r="K113" s="41">
        <v>27596.2</v>
      </c>
      <c r="L113" s="41">
        <v>0</v>
      </c>
      <c r="M113" s="41">
        <v>0</v>
      </c>
      <c r="N113" s="41">
        <v>27596.2</v>
      </c>
      <c r="O113" s="41">
        <v>27596.2</v>
      </c>
      <c r="P113" s="79">
        <v>0</v>
      </c>
    </row>
    <row r="114" spans="1:16" ht="15" customHeight="1">
      <c r="A114" s="35"/>
      <c r="B114" s="38" t="s">
        <v>104</v>
      </c>
      <c r="C114" s="48"/>
      <c r="D114" s="49"/>
      <c r="E114" s="49"/>
      <c r="F114" s="41"/>
      <c r="G114" s="41"/>
      <c r="H114" s="79"/>
      <c r="I114" s="40"/>
      <c r="J114" s="40"/>
      <c r="K114" s="41"/>
      <c r="L114" s="41"/>
      <c r="M114" s="41"/>
      <c r="N114" s="41"/>
      <c r="O114" s="41"/>
      <c r="P114" s="79"/>
    </row>
    <row r="115" spans="1:16" ht="7.5" customHeight="1">
      <c r="A115" s="35"/>
      <c r="B115" s="38"/>
      <c r="C115" s="48"/>
      <c r="D115" s="49"/>
      <c r="E115" s="49"/>
      <c r="F115" s="41"/>
      <c r="G115" s="41"/>
      <c r="H115" s="79"/>
      <c r="I115" s="40"/>
      <c r="J115" s="40"/>
      <c r="K115" s="41"/>
      <c r="L115" s="41"/>
      <c r="M115" s="41"/>
      <c r="N115" s="41"/>
      <c r="O115" s="41"/>
      <c r="P115" s="79"/>
    </row>
    <row r="116" spans="1:16" ht="15" customHeight="1">
      <c r="A116" s="35" t="s">
        <v>113</v>
      </c>
      <c r="B116" s="38" t="s">
        <v>119</v>
      </c>
      <c r="C116" s="48" t="s">
        <v>116</v>
      </c>
      <c r="D116" s="49" t="s">
        <v>117</v>
      </c>
      <c r="E116" s="49" t="s">
        <v>118</v>
      </c>
      <c r="F116" s="41"/>
      <c r="G116" s="41"/>
      <c r="H116" s="79"/>
      <c r="I116" s="40">
        <v>7576.8</v>
      </c>
      <c r="J116" s="40"/>
      <c r="K116" s="41">
        <v>7576.8</v>
      </c>
      <c r="L116" s="41"/>
      <c r="M116" s="41"/>
      <c r="N116" s="41">
        <v>7576.8</v>
      </c>
      <c r="O116" s="41">
        <v>7576.8</v>
      </c>
      <c r="P116" s="79"/>
    </row>
    <row r="117" spans="1:16" ht="7.5" customHeight="1">
      <c r="A117" s="35"/>
      <c r="B117" s="38"/>
      <c r="C117" s="48"/>
      <c r="D117" s="49"/>
      <c r="E117" s="49"/>
      <c r="F117" s="41"/>
      <c r="G117" s="41"/>
      <c r="H117" s="79"/>
      <c r="I117" s="40"/>
      <c r="J117" s="40"/>
      <c r="K117" s="41"/>
      <c r="L117" s="41"/>
      <c r="M117" s="41"/>
      <c r="N117" s="41"/>
      <c r="O117" s="41"/>
      <c r="P117" s="79"/>
    </row>
    <row r="118" spans="1:16" ht="14.25" customHeight="1">
      <c r="A118" s="35" t="s">
        <v>114</v>
      </c>
      <c r="B118" s="38" t="s">
        <v>115</v>
      </c>
      <c r="C118" s="48" t="s">
        <v>116</v>
      </c>
      <c r="D118" s="49" t="s">
        <v>117</v>
      </c>
      <c r="E118" s="49" t="s">
        <v>109</v>
      </c>
      <c r="F118" s="41"/>
      <c r="G118" s="41"/>
      <c r="H118" s="79"/>
      <c r="I118" s="40">
        <v>23136.64</v>
      </c>
      <c r="J118" s="40"/>
      <c r="K118" s="41">
        <v>23136.64</v>
      </c>
      <c r="L118" s="41"/>
      <c r="M118" s="41"/>
      <c r="N118" s="41">
        <v>23136.64</v>
      </c>
      <c r="O118" s="41">
        <v>23136.64</v>
      </c>
      <c r="P118" s="79"/>
    </row>
    <row r="119" spans="1:16" ht="7.5" customHeight="1">
      <c r="A119" s="35"/>
      <c r="B119" s="38"/>
      <c r="C119" s="48"/>
      <c r="D119" s="49"/>
      <c r="E119" s="49"/>
      <c r="F119" s="41"/>
      <c r="G119" s="41"/>
      <c r="H119" s="79"/>
      <c r="I119" s="40"/>
      <c r="J119" s="40"/>
      <c r="K119" s="41"/>
      <c r="L119" s="41"/>
      <c r="M119" s="41"/>
      <c r="N119" s="41"/>
      <c r="O119" s="41"/>
      <c r="P119" s="79"/>
    </row>
    <row r="120" spans="1:16" ht="15" customHeight="1">
      <c r="A120" s="35" t="s">
        <v>84</v>
      </c>
      <c r="B120" s="36" t="s">
        <v>77</v>
      </c>
      <c r="C120" s="48"/>
      <c r="D120" s="49"/>
      <c r="E120" s="49"/>
      <c r="F120" s="41"/>
      <c r="G120" s="41"/>
      <c r="H120" s="79"/>
      <c r="I120" s="40"/>
      <c r="J120" s="40"/>
      <c r="K120" s="41"/>
      <c r="L120" s="40"/>
      <c r="M120" s="41"/>
      <c r="N120" s="41"/>
      <c r="O120" s="41"/>
      <c r="P120" s="79"/>
    </row>
    <row r="121" spans="1:16" ht="15" customHeight="1">
      <c r="A121" s="35"/>
      <c r="B121" s="36" t="s">
        <v>59</v>
      </c>
      <c r="C121" s="83"/>
      <c r="D121" s="44"/>
      <c r="E121" s="44"/>
      <c r="F121" s="42">
        <f>SUM(F123:F127)</f>
        <v>221575.09000000003</v>
      </c>
      <c r="G121" s="42">
        <f aca="true" t="shared" si="7" ref="G121:P121">SUM(G123:G127)</f>
        <v>221575.09000000003</v>
      </c>
      <c r="H121" s="42">
        <f t="shared" si="7"/>
        <v>0</v>
      </c>
      <c r="I121" s="42">
        <f t="shared" si="7"/>
        <v>26298.739999999998</v>
      </c>
      <c r="J121" s="42">
        <f t="shared" si="7"/>
        <v>0</v>
      </c>
      <c r="K121" s="42">
        <f t="shared" si="7"/>
        <v>247873.83</v>
      </c>
      <c r="L121" s="42">
        <f t="shared" si="7"/>
        <v>17010.71</v>
      </c>
      <c r="M121" s="42">
        <f t="shared" si="7"/>
        <v>0</v>
      </c>
      <c r="N121" s="42">
        <f t="shared" si="7"/>
        <v>230863.12</v>
      </c>
      <c r="O121" s="42">
        <f t="shared" si="7"/>
        <v>230863.12</v>
      </c>
      <c r="P121" s="42">
        <f t="shared" si="7"/>
        <v>0</v>
      </c>
    </row>
    <row r="122" spans="1:16" ht="7.5" customHeight="1">
      <c r="A122" s="35"/>
      <c r="B122" s="45"/>
      <c r="C122" s="83"/>
      <c r="D122" s="44"/>
      <c r="E122" s="44"/>
      <c r="F122" s="42"/>
      <c r="G122" s="42"/>
      <c r="H122" s="41"/>
      <c r="I122" s="74"/>
      <c r="J122" s="40"/>
      <c r="K122" s="87"/>
      <c r="L122" s="74"/>
      <c r="M122" s="41"/>
      <c r="N122" s="87"/>
      <c r="O122" s="87"/>
      <c r="P122" s="79"/>
    </row>
    <row r="123" spans="1:20" ht="15" customHeight="1">
      <c r="A123" s="35" t="s">
        <v>125</v>
      </c>
      <c r="B123" s="44" t="s">
        <v>57</v>
      </c>
      <c r="C123" s="48" t="s">
        <v>53</v>
      </c>
      <c r="D123" s="49" t="s">
        <v>54</v>
      </c>
      <c r="E123" s="49" t="s">
        <v>55</v>
      </c>
      <c r="F123" s="40">
        <v>113882.63</v>
      </c>
      <c r="G123" s="40">
        <v>113882.63</v>
      </c>
      <c r="H123" s="41">
        <v>0</v>
      </c>
      <c r="I123" s="40">
        <v>22015.8</v>
      </c>
      <c r="J123" s="40">
        <v>0</v>
      </c>
      <c r="K123" s="41">
        <v>135898.43</v>
      </c>
      <c r="L123" s="40">
        <v>7144.63</v>
      </c>
      <c r="M123" s="41">
        <v>0</v>
      </c>
      <c r="N123" s="41">
        <v>128753.8</v>
      </c>
      <c r="O123" s="41">
        <v>128753.8</v>
      </c>
      <c r="P123" s="79"/>
      <c r="Q123" s="6"/>
      <c r="R123" s="6"/>
      <c r="S123" s="6"/>
      <c r="T123" s="6"/>
    </row>
    <row r="124" spans="1:20" ht="7.5" customHeight="1">
      <c r="A124" s="35"/>
      <c r="B124" s="44"/>
      <c r="C124" s="48"/>
      <c r="D124" s="49"/>
      <c r="E124" s="49"/>
      <c r="F124" s="40"/>
      <c r="G124" s="40"/>
      <c r="H124" s="41"/>
      <c r="I124" s="40"/>
      <c r="J124" s="40"/>
      <c r="K124" s="41"/>
      <c r="L124" s="40"/>
      <c r="M124" s="41"/>
      <c r="N124" s="41"/>
      <c r="O124" s="41"/>
      <c r="P124" s="79"/>
      <c r="Q124" s="6"/>
      <c r="R124" s="6"/>
      <c r="S124" s="6"/>
      <c r="T124" s="6"/>
    </row>
    <row r="125" spans="1:20" ht="15" customHeight="1">
      <c r="A125" s="35" t="s">
        <v>126</v>
      </c>
      <c r="B125" s="44" t="s">
        <v>52</v>
      </c>
      <c r="C125" s="48" t="s">
        <v>53</v>
      </c>
      <c r="D125" s="49" t="s">
        <v>54</v>
      </c>
      <c r="E125" s="49" t="s">
        <v>55</v>
      </c>
      <c r="F125" s="40">
        <v>107579.82</v>
      </c>
      <c r="G125" s="40">
        <v>107579.82</v>
      </c>
      <c r="H125" s="41">
        <v>0</v>
      </c>
      <c r="I125" s="40">
        <v>0</v>
      </c>
      <c r="J125" s="40">
        <v>0</v>
      </c>
      <c r="K125" s="41">
        <v>107579.82</v>
      </c>
      <c r="L125" s="40">
        <v>5470.5</v>
      </c>
      <c r="M125" s="41">
        <v>0</v>
      </c>
      <c r="N125" s="41">
        <v>102109.32</v>
      </c>
      <c r="O125" s="41">
        <v>102109.32</v>
      </c>
      <c r="P125" s="79"/>
      <c r="Q125" s="6"/>
      <c r="R125" s="6"/>
      <c r="S125" s="6"/>
      <c r="T125" s="6"/>
    </row>
    <row r="126" spans="1:16" ht="7.5" customHeight="1">
      <c r="A126" s="35"/>
      <c r="B126" s="45"/>
      <c r="C126" s="88"/>
      <c r="D126" s="89"/>
      <c r="E126" s="89"/>
      <c r="F126" s="42"/>
      <c r="G126" s="42"/>
      <c r="H126" s="41"/>
      <c r="I126" s="40"/>
      <c r="J126" s="40"/>
      <c r="K126" s="41"/>
      <c r="L126" s="40"/>
      <c r="M126" s="41"/>
      <c r="N126" s="41"/>
      <c r="O126" s="41"/>
      <c r="P126" s="79"/>
    </row>
    <row r="127" spans="1:16" ht="15" customHeight="1">
      <c r="A127" s="35" t="s">
        <v>127</v>
      </c>
      <c r="B127" s="44" t="s">
        <v>94</v>
      </c>
      <c r="C127" s="88">
        <v>852</v>
      </c>
      <c r="D127" s="89">
        <v>85228</v>
      </c>
      <c r="E127" s="49" t="s">
        <v>44</v>
      </c>
      <c r="F127" s="40">
        <v>112.64</v>
      </c>
      <c r="G127" s="40">
        <v>112.64</v>
      </c>
      <c r="H127" s="41"/>
      <c r="I127" s="40">
        <v>4282.94</v>
      </c>
      <c r="J127" s="40">
        <v>0</v>
      </c>
      <c r="K127" s="41">
        <v>4395.58</v>
      </c>
      <c r="L127" s="40">
        <v>4395.58</v>
      </c>
      <c r="M127" s="41"/>
      <c r="N127" s="41">
        <v>0</v>
      </c>
      <c r="O127" s="41">
        <v>0</v>
      </c>
      <c r="P127" s="79"/>
    </row>
    <row r="128" spans="1:16" ht="7.5" customHeight="1">
      <c r="A128" s="35"/>
      <c r="B128" s="44"/>
      <c r="C128" s="48"/>
      <c r="D128" s="49"/>
      <c r="E128" s="49"/>
      <c r="F128" s="40"/>
      <c r="G128" s="40"/>
      <c r="H128" s="41"/>
      <c r="I128" s="41"/>
      <c r="J128" s="40"/>
      <c r="K128" s="41"/>
      <c r="L128" s="40"/>
      <c r="M128" s="41"/>
      <c r="N128" s="41"/>
      <c r="O128" s="41"/>
      <c r="P128" s="79"/>
    </row>
    <row r="129" spans="1:16" ht="15" customHeight="1">
      <c r="A129" s="35" t="s">
        <v>85</v>
      </c>
      <c r="B129" s="36" t="s">
        <v>56</v>
      </c>
      <c r="C129" s="44"/>
      <c r="D129" s="56"/>
      <c r="E129" s="44"/>
      <c r="F129" s="74">
        <f aca="true" t="shared" si="8" ref="F129:P129">SUM(F132,F135,F137,F140,F142)</f>
        <v>1414.65</v>
      </c>
      <c r="G129" s="42">
        <f t="shared" si="8"/>
        <v>1414.65</v>
      </c>
      <c r="H129" s="43">
        <f t="shared" si="8"/>
        <v>7600.25</v>
      </c>
      <c r="I129" s="43">
        <f t="shared" si="8"/>
        <v>366469.36</v>
      </c>
      <c r="J129" s="74">
        <f t="shared" si="8"/>
        <v>54422.149999999994</v>
      </c>
      <c r="K129" s="43">
        <f t="shared" si="8"/>
        <v>305861.61</v>
      </c>
      <c r="L129" s="42">
        <f t="shared" si="8"/>
        <v>310181.52</v>
      </c>
      <c r="M129" s="91">
        <f t="shared" si="8"/>
        <v>0</v>
      </c>
      <c r="N129" s="43">
        <f t="shared" si="8"/>
        <v>3768.99</v>
      </c>
      <c r="O129" s="43">
        <f t="shared" si="8"/>
        <v>432.85</v>
      </c>
      <c r="P129" s="92">
        <f t="shared" si="8"/>
        <v>8088.900000000001</v>
      </c>
    </row>
    <row r="130" spans="1:16" ht="7.5" customHeight="1">
      <c r="A130" s="35"/>
      <c r="B130" s="45"/>
      <c r="C130" s="83"/>
      <c r="D130" s="44"/>
      <c r="E130" s="44"/>
      <c r="F130" s="87"/>
      <c r="G130" s="43"/>
      <c r="H130" s="43"/>
      <c r="I130" s="43"/>
      <c r="J130" s="74"/>
      <c r="K130" s="43"/>
      <c r="L130" s="42"/>
      <c r="M130" s="41"/>
      <c r="N130" s="43"/>
      <c r="O130" s="43"/>
      <c r="P130" s="92"/>
    </row>
    <row r="131" spans="1:16" ht="15" customHeight="1">
      <c r="A131" s="35" t="s">
        <v>125</v>
      </c>
      <c r="B131" s="44" t="s">
        <v>46</v>
      </c>
      <c r="C131" s="48"/>
      <c r="D131" s="49"/>
      <c r="E131" s="49"/>
      <c r="F131" s="41"/>
      <c r="G131" s="41"/>
      <c r="H131" s="79"/>
      <c r="I131" s="41"/>
      <c r="J131" s="40"/>
      <c r="K131" s="41"/>
      <c r="L131" s="40"/>
      <c r="M131" s="41"/>
      <c r="N131" s="41"/>
      <c r="O131" s="41"/>
      <c r="P131" s="79"/>
    </row>
    <row r="132" spans="1:16" ht="15" customHeight="1">
      <c r="A132" s="44"/>
      <c r="B132" s="44" t="s">
        <v>74</v>
      </c>
      <c r="C132" s="48" t="s">
        <v>48</v>
      </c>
      <c r="D132" s="49" t="s">
        <v>49</v>
      </c>
      <c r="E132" s="49" t="s">
        <v>44</v>
      </c>
      <c r="F132" s="41">
        <v>686.3</v>
      </c>
      <c r="G132" s="41">
        <v>686.3</v>
      </c>
      <c r="H132" s="79">
        <v>4002.4</v>
      </c>
      <c r="I132" s="41">
        <v>93580.8</v>
      </c>
      <c r="J132" s="40">
        <v>29478.92</v>
      </c>
      <c r="K132" s="41">
        <v>60785.78</v>
      </c>
      <c r="L132" s="40">
        <v>65838.63</v>
      </c>
      <c r="M132" s="41">
        <v>0</v>
      </c>
      <c r="N132" s="41">
        <v>80.75</v>
      </c>
      <c r="O132" s="41">
        <v>80.75</v>
      </c>
      <c r="P132" s="79">
        <v>5133.6</v>
      </c>
    </row>
    <row r="133" spans="1:16" ht="7.5" customHeight="1">
      <c r="A133" s="35"/>
      <c r="B133" s="44"/>
      <c r="C133" s="48"/>
      <c r="D133" s="49"/>
      <c r="E133" s="49"/>
      <c r="F133" s="41"/>
      <c r="G133" s="41"/>
      <c r="H133" s="79"/>
      <c r="I133" s="41"/>
      <c r="J133" s="40"/>
      <c r="K133" s="41"/>
      <c r="L133" s="40"/>
      <c r="M133" s="41"/>
      <c r="N133" s="41"/>
      <c r="O133" s="41"/>
      <c r="P133" s="79"/>
    </row>
    <row r="134" spans="1:16" ht="15" customHeight="1">
      <c r="A134" s="35" t="s">
        <v>126</v>
      </c>
      <c r="B134" s="44" t="s">
        <v>46</v>
      </c>
      <c r="C134" s="44"/>
      <c r="D134" s="56"/>
      <c r="E134" s="44"/>
      <c r="F134" s="41"/>
      <c r="G134" s="41"/>
      <c r="H134" s="79"/>
      <c r="I134" s="41"/>
      <c r="J134" s="40"/>
      <c r="K134" s="41"/>
      <c r="L134" s="40"/>
      <c r="M134" s="41"/>
      <c r="N134" s="41"/>
      <c r="O134" s="41"/>
      <c r="P134" s="79"/>
    </row>
    <row r="135" spans="1:16" ht="15" customHeight="1">
      <c r="A135" s="35"/>
      <c r="B135" s="44" t="s">
        <v>73</v>
      </c>
      <c r="C135" s="48" t="s">
        <v>48</v>
      </c>
      <c r="D135" s="49" t="s">
        <v>49</v>
      </c>
      <c r="E135" s="49" t="s">
        <v>44</v>
      </c>
      <c r="F135" s="41">
        <v>728.35</v>
      </c>
      <c r="G135" s="41">
        <v>728.35</v>
      </c>
      <c r="H135" s="41">
        <v>2884.95</v>
      </c>
      <c r="I135" s="41">
        <v>57500.48</v>
      </c>
      <c r="J135" s="40">
        <v>18407.98</v>
      </c>
      <c r="K135" s="41">
        <v>36935.9</v>
      </c>
      <c r="L135" s="40">
        <v>39061.9</v>
      </c>
      <c r="M135" s="41">
        <v>0</v>
      </c>
      <c r="N135" s="41">
        <v>19</v>
      </c>
      <c r="O135" s="41">
        <v>19</v>
      </c>
      <c r="P135" s="41">
        <v>2145</v>
      </c>
    </row>
    <row r="136" spans="1:16" ht="7.5" customHeight="1">
      <c r="A136" s="35"/>
      <c r="B136" s="44"/>
      <c r="C136" s="48"/>
      <c r="D136" s="49"/>
      <c r="E136" s="49"/>
      <c r="F136" s="41"/>
      <c r="G136" s="41"/>
      <c r="H136" s="79"/>
      <c r="I136" s="41"/>
      <c r="J136" s="40"/>
      <c r="K136" s="41"/>
      <c r="L136" s="40"/>
      <c r="M136" s="41"/>
      <c r="N136" s="41"/>
      <c r="O136" s="41"/>
      <c r="P136" s="79"/>
    </row>
    <row r="137" spans="1:16" ht="15" customHeight="1">
      <c r="A137" s="35" t="s">
        <v>127</v>
      </c>
      <c r="B137" s="44" t="s">
        <v>47</v>
      </c>
      <c r="C137" s="48" t="s">
        <v>48</v>
      </c>
      <c r="D137" s="49" t="s">
        <v>50</v>
      </c>
      <c r="E137" s="49" t="s">
        <v>44</v>
      </c>
      <c r="F137" s="41">
        <v>0</v>
      </c>
      <c r="G137" s="41">
        <v>0</v>
      </c>
      <c r="H137" s="79">
        <v>0</v>
      </c>
      <c r="I137" s="40">
        <v>10919</v>
      </c>
      <c r="J137" s="40">
        <v>0</v>
      </c>
      <c r="K137" s="41">
        <v>10919</v>
      </c>
      <c r="L137" s="41">
        <v>10055</v>
      </c>
      <c r="M137" s="41">
        <v>0</v>
      </c>
      <c r="N137" s="41">
        <v>864</v>
      </c>
      <c r="O137" s="41">
        <v>288</v>
      </c>
      <c r="P137" s="79">
        <v>0</v>
      </c>
    </row>
    <row r="138" spans="1:16" ht="7.5" customHeight="1">
      <c r="A138" s="35"/>
      <c r="B138" s="44"/>
      <c r="C138" s="48"/>
      <c r="D138" s="49"/>
      <c r="E138" s="49"/>
      <c r="F138" s="41"/>
      <c r="G138" s="41"/>
      <c r="H138" s="90"/>
      <c r="I138" s="40"/>
      <c r="J138" s="40"/>
      <c r="K138" s="41"/>
      <c r="L138" s="40"/>
      <c r="M138" s="41"/>
      <c r="N138" s="41"/>
      <c r="O138" s="41"/>
      <c r="P138" s="90"/>
    </row>
    <row r="139" spans="1:16" ht="15" customHeight="1">
      <c r="A139" s="35" t="s">
        <v>128</v>
      </c>
      <c r="B139" s="44" t="s">
        <v>60</v>
      </c>
      <c r="C139" s="48"/>
      <c r="D139" s="49"/>
      <c r="E139" s="49"/>
      <c r="F139" s="41"/>
      <c r="G139" s="40"/>
      <c r="H139" s="90"/>
      <c r="I139" s="40"/>
      <c r="J139" s="40"/>
      <c r="K139" s="41"/>
      <c r="L139" s="40"/>
      <c r="M139" s="41"/>
      <c r="N139" s="41"/>
      <c r="O139" s="40"/>
      <c r="P139" s="90"/>
    </row>
    <row r="140" spans="1:16" ht="15" customHeight="1">
      <c r="A140" s="35"/>
      <c r="B140" s="44" t="s">
        <v>61</v>
      </c>
      <c r="C140" s="48" t="s">
        <v>48</v>
      </c>
      <c r="D140" s="49" t="s">
        <v>51</v>
      </c>
      <c r="E140" s="48" t="s">
        <v>44</v>
      </c>
      <c r="F140" s="40">
        <v>0</v>
      </c>
      <c r="G140" s="40">
        <v>0</v>
      </c>
      <c r="H140" s="90">
        <v>712.9</v>
      </c>
      <c r="I140" s="40">
        <v>183198.07</v>
      </c>
      <c r="J140" s="40">
        <v>6535.25</v>
      </c>
      <c r="K140" s="40">
        <v>175949.92</v>
      </c>
      <c r="L140" s="40">
        <v>176715.12</v>
      </c>
      <c r="M140" s="59">
        <v>0</v>
      </c>
      <c r="N140" s="40">
        <v>45.1</v>
      </c>
      <c r="O140" s="40">
        <v>45.1</v>
      </c>
      <c r="P140" s="90">
        <v>810.3</v>
      </c>
    </row>
    <row r="141" spans="1:16" ht="7.5" customHeight="1">
      <c r="A141" s="35"/>
      <c r="B141" s="44"/>
      <c r="C141" s="48"/>
      <c r="D141" s="49"/>
      <c r="E141" s="49"/>
      <c r="F141" s="40"/>
      <c r="G141" s="58"/>
      <c r="H141" s="40"/>
      <c r="I141" s="40"/>
      <c r="J141" s="40"/>
      <c r="K141" s="40"/>
      <c r="L141" s="40"/>
      <c r="M141" s="40"/>
      <c r="N141" s="40"/>
      <c r="O141" s="40"/>
      <c r="P141" s="90"/>
    </row>
    <row r="142" spans="1:16" ht="15" customHeight="1">
      <c r="A142" s="35" t="s">
        <v>112</v>
      </c>
      <c r="B142" s="93" t="s">
        <v>120</v>
      </c>
      <c r="C142" s="49" t="s">
        <v>48</v>
      </c>
      <c r="D142" s="94" t="s">
        <v>50</v>
      </c>
      <c r="E142" s="49" t="s">
        <v>109</v>
      </c>
      <c r="F142" s="40">
        <v>0</v>
      </c>
      <c r="G142" s="58">
        <v>0</v>
      </c>
      <c r="H142" s="40">
        <v>0</v>
      </c>
      <c r="I142" s="41">
        <v>21271.01</v>
      </c>
      <c r="J142" s="40">
        <v>0</v>
      </c>
      <c r="K142" s="40">
        <v>21271.01</v>
      </c>
      <c r="L142" s="40">
        <v>18510.87</v>
      </c>
      <c r="M142" s="40">
        <v>0</v>
      </c>
      <c r="N142" s="40">
        <v>2760.14</v>
      </c>
      <c r="O142" s="40">
        <v>0</v>
      </c>
      <c r="P142" s="90">
        <v>0</v>
      </c>
    </row>
    <row r="143" spans="1:16" ht="7.5" customHeight="1" thickBot="1">
      <c r="A143" s="95"/>
      <c r="B143" s="96"/>
      <c r="C143" s="97"/>
      <c r="D143" s="98"/>
      <c r="E143" s="97"/>
      <c r="F143" s="40"/>
      <c r="G143" s="58"/>
      <c r="H143" s="40"/>
      <c r="I143" s="41"/>
      <c r="J143" s="40"/>
      <c r="K143" s="40"/>
      <c r="L143" s="40"/>
      <c r="M143" s="40"/>
      <c r="N143" s="40"/>
      <c r="O143" s="40"/>
      <c r="P143" s="90"/>
    </row>
    <row r="144" spans="1:16" ht="18" customHeight="1" thickTop="1">
      <c r="A144" s="122" t="s">
        <v>82</v>
      </c>
      <c r="B144" s="123"/>
      <c r="C144" s="123"/>
      <c r="D144" s="123"/>
      <c r="E144" s="124"/>
      <c r="F144" s="99">
        <f>SUM(F70,F14,F46)</f>
        <v>790947.54</v>
      </c>
      <c r="G144" s="99">
        <f>SUM(G70,G46,G14)</f>
        <v>694676.3</v>
      </c>
      <c r="H144" s="100">
        <f>SUM(H70,H46,H14)</f>
        <v>18747.28</v>
      </c>
      <c r="I144" s="101">
        <f>SUM(I70,I46,I14)</f>
        <v>11884344.189999998</v>
      </c>
      <c r="J144" s="99">
        <f>SUM(J70,J14)</f>
        <v>483304.79000000004</v>
      </c>
      <c r="K144" s="99">
        <f>SUM(K70,K46,K14)</f>
        <v>12173239.66</v>
      </c>
      <c r="L144" s="99">
        <f>SUM(L70,L46,L14)</f>
        <v>11295348.36</v>
      </c>
      <c r="M144" s="99">
        <f>SUM(M70,M14)</f>
        <v>5785.7</v>
      </c>
      <c r="N144" s="99">
        <f>SUM(N70,N46,N14)</f>
        <v>895064.5</v>
      </c>
      <c r="O144" s="99">
        <f>SUM(O70,O46,O14)</f>
        <v>732772.8099999999</v>
      </c>
      <c r="P144" s="107">
        <f>SUM(P70,P46,P14)</f>
        <v>17173.200000000004</v>
      </c>
    </row>
    <row r="145" spans="1:16" ht="18" customHeight="1">
      <c r="A145" s="110" t="s">
        <v>81</v>
      </c>
      <c r="B145" s="111"/>
      <c r="C145" s="111"/>
      <c r="D145" s="111"/>
      <c r="E145" s="112"/>
      <c r="F145" s="90">
        <f>F144-F146</f>
        <v>708773.0700000001</v>
      </c>
      <c r="G145" s="90">
        <f>G144-G146</f>
        <v>694244.8300000001</v>
      </c>
      <c r="H145" s="90">
        <f>SUM(H70,H46,H14)</f>
        <v>18747.28</v>
      </c>
      <c r="I145" s="79">
        <f>I144-I146</f>
        <v>11846181.759999998</v>
      </c>
      <c r="J145" s="90">
        <f>J144-J146</f>
        <v>457248.83</v>
      </c>
      <c r="K145" s="90">
        <f>K144-K146</f>
        <v>12078958.72</v>
      </c>
      <c r="L145" s="90">
        <f>L144-L146</f>
        <v>11265107.09</v>
      </c>
      <c r="M145" s="90">
        <f>SUM(M70,M14)</f>
        <v>5785.7</v>
      </c>
      <c r="N145" s="90">
        <f>N144-N146</f>
        <v>831024.83</v>
      </c>
      <c r="O145" s="90">
        <f>O144-O146</f>
        <v>732334.1799999999</v>
      </c>
      <c r="P145" s="108">
        <f>P144-P146</f>
        <v>17173.200000000004</v>
      </c>
    </row>
    <row r="146" spans="1:16" ht="18" customHeight="1" thickBot="1">
      <c r="A146" s="113" t="s">
        <v>8</v>
      </c>
      <c r="B146" s="114"/>
      <c r="C146" s="114"/>
      <c r="D146" s="114"/>
      <c r="E146" s="115"/>
      <c r="F146" s="102">
        <f>SUM(F16,F74,)</f>
        <v>82174.47</v>
      </c>
      <c r="G146" s="102">
        <f>SUM(G77,G80,G86,G90,G93,G99,G103+G96)</f>
        <v>431.47</v>
      </c>
      <c r="H146" s="102"/>
      <c r="I146" s="103">
        <f>SUM(I74+I16)</f>
        <v>38162.43</v>
      </c>
      <c r="J146" s="102">
        <f>SUM(J19,J23,J26,J29,J35,J38,J41,J77,J80,J86,J90,J93,J99,J103)</f>
        <v>26055.960000000003</v>
      </c>
      <c r="K146" s="102">
        <f>SUM(K19,K20,K23,K26,K29,K35,K38,K41,K77,K80,K86,K90,K93,K96,K99,K103,)</f>
        <v>94280.94000000002</v>
      </c>
      <c r="L146" s="102">
        <f>SUM(L19,L20,L23,L26,L29,L35,L38,L41,L77,L80,L86,L90,L93,L96,L99,L103,)</f>
        <v>30241.269999999993</v>
      </c>
      <c r="M146" s="102"/>
      <c r="N146" s="102">
        <f>SUM(N19,N20,N23,N26,N29,N35,N38,N41,N77,N80,N86,N90,N93,N96,N99,N103,)</f>
        <v>64039.66999999999</v>
      </c>
      <c r="O146" s="102">
        <f>SUM(O77,O80,O86,O90,O93,O96,O99,O103,)</f>
        <v>438.63</v>
      </c>
      <c r="P146" s="109"/>
    </row>
    <row r="147" spans="1:17" ht="13.5" thickTop="1">
      <c r="A147" s="7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1"/>
    </row>
    <row r="148" spans="1:1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1"/>
      <c r="Q149" s="1"/>
    </row>
    <row r="150" spans="1:17" ht="12.75">
      <c r="A150" s="1"/>
      <c r="Q150" s="1"/>
    </row>
    <row r="151" spans="1:1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>
      <c r="A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>
      <c r="A226" s="1"/>
      <c r="Q226" s="1"/>
    </row>
    <row r="227" spans="1:17" ht="12.75">
      <c r="A227" s="1"/>
      <c r="Q227" s="1"/>
    </row>
    <row r="228" spans="1:17" ht="12.75">
      <c r="A228" s="1"/>
      <c r="Q228" s="1"/>
    </row>
    <row r="229" spans="1:17" ht="12.75">
      <c r="A229" s="1"/>
      <c r="Q229" s="1"/>
    </row>
    <row r="230" spans="1:17" ht="12.75">
      <c r="A230" s="1"/>
      <c r="Q230" s="1"/>
    </row>
    <row r="231" spans="1:17" ht="12.75">
      <c r="A231" s="1"/>
      <c r="Q231" s="1"/>
    </row>
    <row r="232" spans="1:17" ht="12.75">
      <c r="A232" s="1"/>
      <c r="Q232" s="1"/>
    </row>
    <row r="233" spans="1:17" ht="12.75">
      <c r="A233" s="1"/>
      <c r="Q233" s="1"/>
    </row>
    <row r="234" spans="1:17" ht="12.75">
      <c r="A234" s="1"/>
      <c r="Q234" s="1"/>
    </row>
    <row r="235" spans="1:17" ht="12.75">
      <c r="A235" s="1"/>
      <c r="Q235" s="1"/>
    </row>
    <row r="236" spans="1:17" ht="12.75">
      <c r="A236" s="1"/>
      <c r="Q236" s="1"/>
    </row>
    <row r="237" spans="1:17" ht="12.75">
      <c r="A237" s="1"/>
      <c r="Q237" s="1"/>
    </row>
    <row r="238" spans="1:17" ht="12.75">
      <c r="A238" s="1"/>
      <c r="Q238" s="1"/>
    </row>
    <row r="239" spans="1:17" ht="12.75">
      <c r="A239" s="1"/>
      <c r="Q239" s="1"/>
    </row>
    <row r="240" spans="1:17" ht="12.75">
      <c r="A240" s="1"/>
      <c r="Q240" s="1"/>
    </row>
    <row r="241" spans="1:17" ht="12.75">
      <c r="A241" s="1"/>
      <c r="Q241" s="1"/>
    </row>
    <row r="242" spans="1:17" ht="12.75">
      <c r="A242" s="1"/>
      <c r="Q242" s="1"/>
    </row>
    <row r="243" spans="1:17" ht="12.75">
      <c r="A243" s="1"/>
      <c r="Q243" s="1"/>
    </row>
    <row r="244" spans="1:17" ht="12.75">
      <c r="A244" s="1"/>
      <c r="Q244" s="1"/>
    </row>
    <row r="245" spans="1:17" ht="12.75">
      <c r="A245" s="1"/>
      <c r="Q245" s="1"/>
    </row>
    <row r="246" spans="1:17" ht="12.75">
      <c r="A246" s="1"/>
      <c r="Q246" s="1"/>
    </row>
    <row r="247" spans="1:17" ht="12.75">
      <c r="A247" s="1"/>
      <c r="Q247" s="1"/>
    </row>
    <row r="248" spans="1:17" ht="12.75">
      <c r="A248" s="1"/>
      <c r="Q248" s="1"/>
    </row>
    <row r="249" spans="1:17" ht="12.75">
      <c r="A249" s="1"/>
      <c r="Q249" s="1"/>
    </row>
    <row r="250" spans="1:17" ht="12.75">
      <c r="A250" s="1"/>
      <c r="Q250" s="1"/>
    </row>
    <row r="251" spans="1:17" ht="12.75">
      <c r="A251" s="1"/>
      <c r="Q251" s="1"/>
    </row>
    <row r="252" spans="1:17" ht="12.75">
      <c r="A252" s="1"/>
      <c r="Q252" s="1"/>
    </row>
    <row r="253" spans="1:17" ht="12.75">
      <c r="A253" s="1"/>
      <c r="Q253" s="1"/>
    </row>
    <row r="254" spans="1:17" ht="12.75">
      <c r="A254" s="1"/>
      <c r="Q254" s="1"/>
    </row>
    <row r="255" spans="1:17" ht="12.75">
      <c r="A255" s="1"/>
      <c r="Q255" s="1"/>
    </row>
    <row r="256" spans="1:17" ht="12.75">
      <c r="A256" s="1"/>
      <c r="Q256" s="1"/>
    </row>
    <row r="257" spans="1:17" ht="12.75">
      <c r="A257" s="1"/>
      <c r="Q257" s="1"/>
    </row>
    <row r="258" spans="1:17" ht="12.75">
      <c r="A258" s="1"/>
      <c r="Q258" s="1"/>
    </row>
    <row r="259" spans="1:17" ht="12.75">
      <c r="A259" s="1"/>
      <c r="Q259" s="1"/>
    </row>
    <row r="260" spans="1:17" ht="12.75">
      <c r="A260" s="1"/>
      <c r="Q260" s="1"/>
    </row>
    <row r="261" spans="1:17" ht="12.75">
      <c r="A261" s="1"/>
      <c r="Q261" s="1"/>
    </row>
    <row r="262" spans="1:17" ht="12.75">
      <c r="A262" s="1"/>
      <c r="Q262" s="1"/>
    </row>
    <row r="263" spans="1:17" ht="12.75">
      <c r="A263" s="1"/>
      <c r="Q263" s="1"/>
    </row>
    <row r="264" spans="1:17" ht="12.75">
      <c r="A264" s="1"/>
      <c r="Q264" s="1"/>
    </row>
    <row r="265" spans="1:17" ht="12.75">
      <c r="A265" s="1"/>
      <c r="Q265" s="1"/>
    </row>
    <row r="266" spans="1:17" ht="12.75">
      <c r="A266" s="1"/>
      <c r="Q266" s="1"/>
    </row>
    <row r="267" spans="1:17" ht="12.75">
      <c r="A267" s="1"/>
      <c r="Q267" s="1"/>
    </row>
    <row r="268" spans="1:17" ht="12.75">
      <c r="A268" s="1"/>
      <c r="Q268" s="1"/>
    </row>
    <row r="269" spans="1:17" ht="12.75">
      <c r="A269" s="1"/>
      <c r="Q269" s="1"/>
    </row>
    <row r="270" spans="1:17" ht="12.75">
      <c r="A270" s="1"/>
      <c r="Q270" s="1"/>
    </row>
    <row r="271" spans="1:17" ht="12.75">
      <c r="A271" s="1"/>
      <c r="Q271" s="1"/>
    </row>
    <row r="272" spans="1:17" ht="12.75">
      <c r="A272" s="1"/>
      <c r="Q272" s="1"/>
    </row>
    <row r="273" spans="1:17" ht="12.75">
      <c r="A273" s="1"/>
      <c r="Q273" s="1"/>
    </row>
    <row r="274" spans="1:17" ht="12.75">
      <c r="A274" s="1"/>
      <c r="Q274" s="1"/>
    </row>
    <row r="275" spans="1:17" ht="12.75">
      <c r="A275" s="1"/>
      <c r="Q275" s="1"/>
    </row>
    <row r="276" spans="1:17" ht="12.75">
      <c r="A276" s="1"/>
      <c r="Q276" s="1"/>
    </row>
    <row r="277" spans="1:17" ht="12.75">
      <c r="A277" s="1"/>
      <c r="Q277" s="1"/>
    </row>
    <row r="278" spans="1:17" ht="12.75">
      <c r="A278" s="1"/>
      <c r="Q278" s="1"/>
    </row>
    <row r="279" spans="1:17" ht="12.75">
      <c r="A279" s="1"/>
      <c r="Q279" s="1"/>
    </row>
    <row r="280" spans="1:17" ht="12.75">
      <c r="A280" s="1"/>
      <c r="Q280" s="1"/>
    </row>
    <row r="281" spans="1:17" ht="12.75">
      <c r="A281" s="1"/>
      <c r="Q281" s="1"/>
    </row>
    <row r="282" spans="1:17" ht="12.75">
      <c r="A282" s="1"/>
      <c r="Q282" s="1"/>
    </row>
    <row r="283" spans="1:17" ht="12.75">
      <c r="A283" s="1"/>
      <c r="Q283" s="1"/>
    </row>
    <row r="284" spans="1:17" ht="12.75">
      <c r="A284" s="1"/>
      <c r="Q284" s="1"/>
    </row>
    <row r="285" spans="1:17" ht="12.75">
      <c r="A285" s="1"/>
      <c r="Q285" s="1"/>
    </row>
    <row r="286" spans="1:17" ht="12.75">
      <c r="A286" s="1"/>
      <c r="Q286" s="1"/>
    </row>
    <row r="287" spans="1:17" ht="12.75">
      <c r="A287" s="1"/>
      <c r="Q287" s="1"/>
    </row>
    <row r="288" spans="1:17" ht="12.75">
      <c r="A288" s="1"/>
      <c r="Q288" s="1"/>
    </row>
    <row r="289" spans="1:17" ht="12.75">
      <c r="A289" s="1"/>
      <c r="Q289" s="1"/>
    </row>
    <row r="290" spans="1:17" ht="12.75">
      <c r="A290" s="1"/>
      <c r="Q290" s="1"/>
    </row>
    <row r="291" spans="1:17" ht="12.75">
      <c r="A291" s="1"/>
      <c r="Q291" s="1"/>
    </row>
    <row r="292" spans="1:17" ht="12.75">
      <c r="A292" s="1"/>
      <c r="Q292" s="1"/>
    </row>
    <row r="293" spans="1:17" ht="12.75">
      <c r="A293" s="1"/>
      <c r="Q293" s="1"/>
    </row>
    <row r="294" spans="1:17" ht="12.75">
      <c r="A294" s="1"/>
      <c r="Q294" s="1"/>
    </row>
    <row r="295" spans="1:17" ht="12.75">
      <c r="A295" s="1"/>
      <c r="Q295" s="1"/>
    </row>
    <row r="296" spans="1:17" ht="12.75">
      <c r="A296" s="1"/>
      <c r="Q296" s="1"/>
    </row>
    <row r="297" spans="1:17" ht="12.75">
      <c r="A297" s="1"/>
      <c r="Q297" s="1"/>
    </row>
    <row r="298" spans="1:17" ht="12.75">
      <c r="A298" s="1"/>
      <c r="Q298" s="1"/>
    </row>
    <row r="299" spans="1:17" ht="12.75">
      <c r="A299" s="1"/>
      <c r="Q299" s="1"/>
    </row>
    <row r="300" spans="1:17" ht="12.75">
      <c r="A300" s="1"/>
      <c r="Q300" s="1"/>
    </row>
    <row r="301" spans="1:17" ht="12.75">
      <c r="A301" s="1"/>
      <c r="Q301" s="1"/>
    </row>
    <row r="302" spans="1:17" ht="12.75">
      <c r="A302" s="1"/>
      <c r="Q302" s="1"/>
    </row>
    <row r="303" spans="1:17" ht="12.75">
      <c r="A303" s="1"/>
      <c r="Q303" s="1"/>
    </row>
    <row r="304" spans="1:17" ht="12.75">
      <c r="A304" s="1"/>
      <c r="Q304" s="1"/>
    </row>
    <row r="305" spans="1:17" ht="12.75">
      <c r="A305" s="1"/>
      <c r="Q305" s="1"/>
    </row>
    <row r="306" spans="1:17" ht="12.75">
      <c r="A306" s="1"/>
      <c r="Q306" s="1"/>
    </row>
    <row r="307" spans="1:17" ht="12.75">
      <c r="A307" s="1"/>
      <c r="Q307" s="1"/>
    </row>
    <row r="308" spans="1:17" ht="12.75">
      <c r="A308" s="1"/>
      <c r="Q308" s="1"/>
    </row>
    <row r="309" spans="1:17" ht="12.75">
      <c r="A309" s="1"/>
      <c r="Q309" s="1"/>
    </row>
    <row r="310" spans="1:17" ht="12.75">
      <c r="A310" s="1"/>
      <c r="Q310" s="1"/>
    </row>
    <row r="311" ht="12.75">
      <c r="Q311" s="1"/>
    </row>
    <row r="312" ht="12.75">
      <c r="Q312" s="1"/>
    </row>
    <row r="313" ht="12.75">
      <c r="Q313" s="1"/>
    </row>
    <row r="314" ht="12.75">
      <c r="Q314" s="1"/>
    </row>
    <row r="315" ht="12.75">
      <c r="Q315" s="1"/>
    </row>
    <row r="316" ht="12.75">
      <c r="Q316" s="1"/>
    </row>
    <row r="317" ht="12.75">
      <c r="Q317" s="1"/>
    </row>
    <row r="318" ht="12.75">
      <c r="Q318" s="1"/>
    </row>
    <row r="319" ht="12.75">
      <c r="Q319" s="1"/>
    </row>
    <row r="320" ht="12.75">
      <c r="Q320" s="1"/>
    </row>
    <row r="321" ht="12.75">
      <c r="Q321" s="1"/>
    </row>
    <row r="322" ht="12.75">
      <c r="Q322" s="1"/>
    </row>
    <row r="323" ht="12.75">
      <c r="Q323" s="1"/>
    </row>
    <row r="324" ht="12.75">
      <c r="Q324" s="1"/>
    </row>
    <row r="325" ht="12.75">
      <c r="Q325" s="1"/>
    </row>
    <row r="326" ht="12.75">
      <c r="Q326" s="1"/>
    </row>
    <row r="327" ht="12.75">
      <c r="Q327" s="1"/>
    </row>
    <row r="328" ht="12.75">
      <c r="Q328" s="1"/>
    </row>
    <row r="329" ht="12.75">
      <c r="Q329" s="1"/>
    </row>
    <row r="330" ht="12.75">
      <c r="Q330" s="1"/>
    </row>
    <row r="331" ht="12.75">
      <c r="Q331" s="1"/>
    </row>
    <row r="332" ht="12.75">
      <c r="Q332" s="1"/>
    </row>
    <row r="333" ht="12.75">
      <c r="Q333" s="1"/>
    </row>
    <row r="334" ht="12.75">
      <c r="Q334" s="1"/>
    </row>
    <row r="335" ht="12.75">
      <c r="Q335" s="1"/>
    </row>
    <row r="336" ht="12.75">
      <c r="Q336" s="1"/>
    </row>
    <row r="337" ht="12.75">
      <c r="Q337" s="1"/>
    </row>
    <row r="338" ht="12.75">
      <c r="Q338" s="1"/>
    </row>
    <row r="339" ht="12.75">
      <c r="Q339" s="1"/>
    </row>
    <row r="340" ht="12.75">
      <c r="Q340" s="1"/>
    </row>
    <row r="341" ht="12.75">
      <c r="Q341" s="1"/>
    </row>
    <row r="342" ht="12.75">
      <c r="Q342" s="1"/>
    </row>
    <row r="343" ht="12.75">
      <c r="Q343" s="1"/>
    </row>
    <row r="344" ht="12.75">
      <c r="Q344" s="1"/>
    </row>
    <row r="345" ht="12.75">
      <c r="Q345" s="1"/>
    </row>
    <row r="346" ht="12.75">
      <c r="Q346" s="1"/>
    </row>
    <row r="347" ht="12.75">
      <c r="Q347" s="1"/>
    </row>
    <row r="348" ht="12.75">
      <c r="Q348" s="1"/>
    </row>
    <row r="349" ht="12.75">
      <c r="Q349" s="1"/>
    </row>
    <row r="350" ht="12.75">
      <c r="Q350" s="1"/>
    </row>
    <row r="351" ht="12.75">
      <c r="Q351" s="1"/>
    </row>
    <row r="352" ht="12.75">
      <c r="Q352" s="1"/>
    </row>
    <row r="353" ht="12.75">
      <c r="Q353" s="1"/>
    </row>
    <row r="354" ht="12.75">
      <c r="Q354" s="1"/>
    </row>
    <row r="355" ht="12.75">
      <c r="Q355" s="1"/>
    </row>
    <row r="356" ht="12.75">
      <c r="Q356" s="1"/>
    </row>
    <row r="357" ht="12.75">
      <c r="Q357" s="1"/>
    </row>
    <row r="358" ht="12.75">
      <c r="Q358" s="1"/>
    </row>
    <row r="359" ht="12.75">
      <c r="Q359" s="1"/>
    </row>
    <row r="360" ht="12.75">
      <c r="Q360" s="1"/>
    </row>
    <row r="361" ht="12.75">
      <c r="Q361" s="1"/>
    </row>
    <row r="362" ht="12.75">
      <c r="Q362" s="1"/>
    </row>
    <row r="363" ht="12.75">
      <c r="Q363" s="1"/>
    </row>
    <row r="364" ht="12.75">
      <c r="Q364" s="1"/>
    </row>
    <row r="365" ht="12.75">
      <c r="Q365" s="1"/>
    </row>
    <row r="366" ht="12.75">
      <c r="Q366" s="1"/>
    </row>
    <row r="367" ht="12.75">
      <c r="Q367" s="1"/>
    </row>
    <row r="368" ht="12.75">
      <c r="Q368" s="1"/>
    </row>
    <row r="369" ht="12.75">
      <c r="Q369" s="1"/>
    </row>
    <row r="370" ht="12.75">
      <c r="Q370" s="1"/>
    </row>
    <row r="371" ht="12.75">
      <c r="Q371" s="1"/>
    </row>
    <row r="372" ht="12.75">
      <c r="Q372" s="1"/>
    </row>
    <row r="373" ht="12.75">
      <c r="Q373" s="1"/>
    </row>
    <row r="374" ht="12.75">
      <c r="Q374" s="1"/>
    </row>
    <row r="375" ht="12.75">
      <c r="Q375" s="1"/>
    </row>
    <row r="376" ht="12.75">
      <c r="Q376" s="1"/>
    </row>
    <row r="377" ht="12.75">
      <c r="Q377" s="1"/>
    </row>
    <row r="378" ht="12.75">
      <c r="Q378" s="1"/>
    </row>
    <row r="379" ht="12.75">
      <c r="Q379" s="1"/>
    </row>
    <row r="380" ht="12.75">
      <c r="Q380" s="1"/>
    </row>
    <row r="381" ht="12.75">
      <c r="Q381" s="1"/>
    </row>
    <row r="382" ht="12.75">
      <c r="Q382" s="1"/>
    </row>
    <row r="383" ht="12.75">
      <c r="Q383" s="1"/>
    </row>
    <row r="384" ht="12.75">
      <c r="Q384" s="1"/>
    </row>
    <row r="385" ht="12.75">
      <c r="Q385" s="1"/>
    </row>
    <row r="386" ht="12.75">
      <c r="Q386" s="1"/>
    </row>
    <row r="387" ht="12.75">
      <c r="Q387" s="1"/>
    </row>
    <row r="388" ht="12.75">
      <c r="Q388" s="1"/>
    </row>
    <row r="389" ht="12.75">
      <c r="Q389" s="1"/>
    </row>
    <row r="390" ht="12.75">
      <c r="Q390" s="1"/>
    </row>
    <row r="391" ht="12.75">
      <c r="Q391" s="1"/>
    </row>
    <row r="392" ht="12.75">
      <c r="Q392" s="1"/>
    </row>
    <row r="393" ht="12.75">
      <c r="Q393" s="1"/>
    </row>
    <row r="394" ht="12.75">
      <c r="Q394" s="1"/>
    </row>
    <row r="395" ht="12.75">
      <c r="Q395" s="1"/>
    </row>
    <row r="396" ht="12.75">
      <c r="Q396" s="1"/>
    </row>
    <row r="397" ht="12.75">
      <c r="Q397" s="1"/>
    </row>
    <row r="398" ht="12.75">
      <c r="Q398" s="1"/>
    </row>
  </sheetData>
  <sheetProtection/>
  <mergeCells count="25">
    <mergeCell ref="F108:H109"/>
    <mergeCell ref="N108:P109"/>
    <mergeCell ref="F53:H54"/>
    <mergeCell ref="N53:P54"/>
    <mergeCell ref="I53:J54"/>
    <mergeCell ref="I108:J109"/>
    <mergeCell ref="N1:P1"/>
    <mergeCell ref="N3:P3"/>
    <mergeCell ref="N2:P2"/>
    <mergeCell ref="N4:P4"/>
    <mergeCell ref="A8:A10"/>
    <mergeCell ref="I8:J9"/>
    <mergeCell ref="F8:H9"/>
    <mergeCell ref="B8:B10"/>
    <mergeCell ref="C8:E9"/>
    <mergeCell ref="N8:P9"/>
    <mergeCell ref="A145:E145"/>
    <mergeCell ref="A146:E146"/>
    <mergeCell ref="C53:E54"/>
    <mergeCell ref="A144:E144"/>
    <mergeCell ref="A108:A110"/>
    <mergeCell ref="B108:B110"/>
    <mergeCell ref="C108:E109"/>
    <mergeCell ref="A53:A55"/>
    <mergeCell ref="B53:B55"/>
  </mergeCells>
  <printOptions horizontalCentered="1"/>
  <pageMargins left="0.1968503937007874" right="0.1968503937007874" top="0.3937007874015748" bottom="0.1968503937007874" header="0.5118110236220472" footer="0"/>
  <pageSetup firstPageNumber="11" useFirstPageNumber="1" horizontalDpi="600" verticalDpi="600" orientation="landscape" paperSize="9" scale="84" r:id="rId1"/>
  <headerFooter alignWithMargins="0">
    <oddFooter>&amp;CStrona &amp;P</oddFooter>
  </headerFooter>
  <rowBreaks count="2" manualBreakCount="2">
    <brk id="51" max="15" man="1"/>
    <brk id="10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WOLBÓRZ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pLucyna</dc:creator>
  <cp:keywords/>
  <dc:description/>
  <cp:lastModifiedBy>pracownik</cp:lastModifiedBy>
  <cp:lastPrinted>2014-03-31T10:23:59Z</cp:lastPrinted>
  <dcterms:created xsi:type="dcterms:W3CDTF">2011-04-19T09:59:08Z</dcterms:created>
  <dcterms:modified xsi:type="dcterms:W3CDTF">2014-03-31T11:44:46Z</dcterms:modified>
  <cp:category/>
  <cp:version/>
  <cp:contentType/>
  <cp:contentStatus/>
</cp:coreProperties>
</file>