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'Arkusz1'!$A$1:$K$111</definedName>
  </definedNames>
  <calcPr fullCalcOnLoad="1"/>
</workbook>
</file>

<file path=xl/sharedStrings.xml><?xml version="1.0" encoding="utf-8"?>
<sst xmlns="http://schemas.openxmlformats.org/spreadsheetml/2006/main" count="214" uniqueCount="97">
  <si>
    <t>Poz.</t>
  </si>
  <si>
    <t>Rodzaje należności</t>
  </si>
  <si>
    <t>Klasyfikacja</t>
  </si>
  <si>
    <t>dz.</t>
  </si>
  <si>
    <t>rdz.</t>
  </si>
  <si>
    <t>§</t>
  </si>
  <si>
    <t>Stan na początek roku</t>
  </si>
  <si>
    <t>należności</t>
  </si>
  <si>
    <t>zaległości</t>
  </si>
  <si>
    <t>nadpłaty</t>
  </si>
  <si>
    <t>Stan na koniec roku</t>
  </si>
  <si>
    <t>I</t>
  </si>
  <si>
    <t xml:space="preserve"> - odsetki</t>
  </si>
  <si>
    <t>756</t>
  </si>
  <si>
    <t>75615</t>
  </si>
  <si>
    <t>0310</t>
  </si>
  <si>
    <t>0910</t>
  </si>
  <si>
    <t>od nieruchomości os. prawne</t>
  </si>
  <si>
    <t>od nieruchomości os. fizyczne</t>
  </si>
  <si>
    <t>75616</t>
  </si>
  <si>
    <t>0320</t>
  </si>
  <si>
    <t>rolny os. prawne</t>
  </si>
  <si>
    <t>rolny os. fizyczne</t>
  </si>
  <si>
    <t>leśny os. prawne</t>
  </si>
  <si>
    <t>leśny os. fizyczne</t>
  </si>
  <si>
    <t>0330</t>
  </si>
  <si>
    <t>0340</t>
  </si>
  <si>
    <t>od środków transp. os. prawne</t>
  </si>
  <si>
    <t>od środków transp. os. fizyczne</t>
  </si>
  <si>
    <t>II</t>
  </si>
  <si>
    <t xml:space="preserve">PODATKI realizowane przez Urzędy </t>
  </si>
  <si>
    <t>Skarbowe i Ministra Finansów</t>
  </si>
  <si>
    <t xml:space="preserve">PODATKI realizowane przez </t>
  </si>
  <si>
    <t>Urzad Gminy</t>
  </si>
  <si>
    <t xml:space="preserve">udziały w podatku dochodowym </t>
  </si>
  <si>
    <t>od os. prawnych</t>
  </si>
  <si>
    <t>od os. fizycznych</t>
  </si>
  <si>
    <t>od czynności cywilno-prawnych</t>
  </si>
  <si>
    <t>os.fizyczne</t>
  </si>
  <si>
    <t>os. prawne</t>
  </si>
  <si>
    <t>od spadków i darowizn</t>
  </si>
  <si>
    <t>karta podatkowa</t>
  </si>
  <si>
    <t>75621</t>
  </si>
  <si>
    <t>75601</t>
  </si>
  <si>
    <t>0020</t>
  </si>
  <si>
    <t>0010</t>
  </si>
  <si>
    <t>0500</t>
  </si>
  <si>
    <t>0360</t>
  </si>
  <si>
    <t>0350</t>
  </si>
  <si>
    <t>III</t>
  </si>
  <si>
    <t>POZOSTAŁE NALEŻNOŚCI</t>
  </si>
  <si>
    <t>Urząd Gminy</t>
  </si>
  <si>
    <t>&lt;</t>
  </si>
  <si>
    <t>opłata adiacencka</t>
  </si>
  <si>
    <t>do sprawozdania z wykonania</t>
  </si>
  <si>
    <t>budżetu Gminy Wolbórz</t>
  </si>
  <si>
    <t>na dzień 31 grudnia 2010r.</t>
  </si>
  <si>
    <t>700</t>
  </si>
  <si>
    <t>70005</t>
  </si>
  <si>
    <t>0690</t>
  </si>
  <si>
    <t>opłata za zajęcie pasa drogowego</t>
  </si>
  <si>
    <t>75618</t>
  </si>
  <si>
    <t>0490</t>
  </si>
  <si>
    <t>czynsz mieszkaniowy</t>
  </si>
  <si>
    <t>0750</t>
  </si>
  <si>
    <t>wynajem nieruchomości</t>
  </si>
  <si>
    <t>niemieszkalnych</t>
  </si>
  <si>
    <t>dzierżawy gruntów rolnych</t>
  </si>
  <si>
    <t>0920</t>
  </si>
  <si>
    <t>dzierżawy gruntów pozostałych</t>
  </si>
  <si>
    <t>odpłatności za energię, wodę, gaz</t>
  </si>
  <si>
    <t>0830</t>
  </si>
  <si>
    <t>odpłatność za przyłącza energetyczne</t>
  </si>
  <si>
    <t>do przepompowni</t>
  </si>
  <si>
    <t>900</t>
  </si>
  <si>
    <t>9001</t>
  </si>
  <si>
    <t>Gminny Ośrodek Pomocy Społecznej</t>
  </si>
  <si>
    <t xml:space="preserve">odpłatność za pobyt dzieci </t>
  </si>
  <si>
    <t>w przedszkolu</t>
  </si>
  <si>
    <t>na wynajem hali sportowej</t>
  </si>
  <si>
    <t xml:space="preserve">odpłatność za obiady na stołówkach </t>
  </si>
  <si>
    <t>szkolnych</t>
  </si>
  <si>
    <t>801</t>
  </si>
  <si>
    <t>80104</t>
  </si>
  <si>
    <t>80110</t>
  </si>
  <si>
    <t>80148</t>
  </si>
  <si>
    <t>zaliczka alimentacyjna</t>
  </si>
  <si>
    <t>852</t>
  </si>
  <si>
    <t>85212</t>
  </si>
  <si>
    <t>2360</t>
  </si>
  <si>
    <t>Jednostki Oświatowe</t>
  </si>
  <si>
    <t>fundusz alimentacyjny</t>
  </si>
  <si>
    <t>RAZEM</t>
  </si>
  <si>
    <t>WYKAZ NALEŻNOŚCI, ZALEGŁOŚCI I NADPŁAT</t>
  </si>
  <si>
    <t>Załącznik Nr 4-1</t>
  </si>
  <si>
    <t>należności ogółem</t>
  </si>
  <si>
    <t>odsetki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</si>
</sst>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Accounting"/>
      <sz val="10"/>
      <name val="Arial"/>
      <family val="2"/>
    </font>
    <font>
      <b/>
      <sz val="12"/>
      <name val="Arial"/>
      <family val="2"/>
    </font>
    <font>
      <b/>
      <i/>
      <u val="singleAccounting"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3" fontId="3" fillId="0" borderId="15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5" xfId="0" applyNumberForma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3" fontId="5" fillId="0" borderId="15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3" fillId="0" borderId="26" xfId="0" applyNumberFormat="1" applyFont="1" applyBorder="1" applyAlignment="1">
      <alignment/>
    </xf>
    <xf numFmtId="43" fontId="3" fillId="0" borderId="27" xfId="0" applyNumberFormat="1" applyFont="1" applyBorder="1" applyAlignment="1">
      <alignment/>
    </xf>
    <xf numFmtId="43" fontId="3" fillId="0" borderId="28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27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49" fontId="0" fillId="0" borderId="29" xfId="0" applyNumberFormat="1" applyBorder="1" applyAlignment="1">
      <alignment horizontal="center"/>
    </xf>
    <xf numFmtId="43" fontId="0" fillId="0" borderId="29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3" fontId="0" fillId="0" borderId="16" xfId="0" applyNumberFormat="1" applyBorder="1" applyAlignment="1">
      <alignment/>
    </xf>
    <xf numFmtId="43" fontId="0" fillId="0" borderId="30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40" xfId="0" applyNumberForma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tabSelected="1" view="pageBreakPreview" zoomScaleSheetLayoutView="100" zoomScalePageLayoutView="0" workbookViewId="0" topLeftCell="A88">
      <selection activeCell="H121" sqref="H121"/>
    </sheetView>
  </sheetViews>
  <sheetFormatPr defaultColWidth="9.140625" defaultRowHeight="12.75"/>
  <cols>
    <col min="1" max="1" width="4.7109375" style="0" customWidth="1"/>
    <col min="2" max="2" width="34.00390625" style="0" customWidth="1"/>
    <col min="3" max="3" width="5.421875" style="0" customWidth="1"/>
    <col min="4" max="4" width="6.28125" style="0" customWidth="1"/>
    <col min="5" max="5" width="5.28125" style="0" customWidth="1"/>
    <col min="6" max="6" width="14.00390625" style="0" customWidth="1"/>
    <col min="7" max="7" width="13.57421875" style="0" customWidth="1"/>
    <col min="8" max="8" width="13.140625" style="0" customWidth="1"/>
    <col min="9" max="9" width="13.57421875" style="0" customWidth="1"/>
    <col min="10" max="10" width="14.00390625" style="0" customWidth="1"/>
    <col min="11" max="11" width="14.421875" style="0" customWidth="1"/>
  </cols>
  <sheetData>
    <row r="2" spans="10:11" ht="12.75">
      <c r="J2" s="66" t="s">
        <v>94</v>
      </c>
      <c r="K2" s="66"/>
    </row>
    <row r="3" spans="10:11" ht="12.75">
      <c r="J3" s="66" t="s">
        <v>54</v>
      </c>
      <c r="K3" s="66"/>
    </row>
    <row r="4" spans="10:11" ht="12.75">
      <c r="J4" s="66" t="s">
        <v>55</v>
      </c>
      <c r="K4" s="66"/>
    </row>
    <row r="5" spans="10:11" ht="12.75">
      <c r="J5" s="66" t="s">
        <v>56</v>
      </c>
      <c r="K5" s="66"/>
    </row>
    <row r="6" spans="10:11" ht="12.75">
      <c r="J6" s="31"/>
      <c r="K6" s="31"/>
    </row>
    <row r="8" spans="2:7" ht="15.75">
      <c r="B8" s="73" t="s">
        <v>93</v>
      </c>
      <c r="C8" s="66"/>
      <c r="D8" s="66"/>
      <c r="E8" s="66"/>
      <c r="F8" s="66"/>
      <c r="G8" s="66"/>
    </row>
    <row r="9" ht="13.5" thickBot="1"/>
    <row r="10" spans="1:13" ht="13.5" thickBot="1">
      <c r="A10" s="62" t="s">
        <v>0</v>
      </c>
      <c r="B10" s="62" t="s">
        <v>1</v>
      </c>
      <c r="C10" s="64" t="s">
        <v>2</v>
      </c>
      <c r="D10" s="64"/>
      <c r="E10" s="65"/>
      <c r="F10" s="64" t="s">
        <v>6</v>
      </c>
      <c r="G10" s="64"/>
      <c r="H10" s="65"/>
      <c r="I10" s="60" t="s">
        <v>10</v>
      </c>
      <c r="J10" s="60"/>
      <c r="K10" s="61"/>
      <c r="L10" s="1"/>
      <c r="M10" s="1"/>
    </row>
    <row r="11" spans="1:13" ht="13.5" thickBot="1">
      <c r="A11" s="63"/>
      <c r="B11" s="63"/>
      <c r="C11" s="2" t="s">
        <v>3</v>
      </c>
      <c r="D11" s="10" t="s">
        <v>4</v>
      </c>
      <c r="E11" s="4" t="s">
        <v>5</v>
      </c>
      <c r="F11" s="11" t="s">
        <v>7</v>
      </c>
      <c r="G11" s="10" t="s">
        <v>8</v>
      </c>
      <c r="H11" s="4" t="s">
        <v>9</v>
      </c>
      <c r="I11" s="11" t="s">
        <v>7</v>
      </c>
      <c r="J11" s="3" t="s">
        <v>8</v>
      </c>
      <c r="K11" s="4" t="s">
        <v>9</v>
      </c>
      <c r="L11" s="1"/>
      <c r="M11" s="1"/>
    </row>
    <row r="12" spans="1:11" ht="12.75">
      <c r="A12" s="7"/>
      <c r="B12" s="7"/>
      <c r="C12" s="14"/>
      <c r="D12" s="15"/>
      <c r="E12" s="14"/>
      <c r="F12" s="8"/>
      <c r="G12" s="8"/>
      <c r="H12" s="5"/>
      <c r="I12" s="8"/>
      <c r="J12" s="7"/>
      <c r="K12" s="6"/>
    </row>
    <row r="13" spans="1:11" ht="15">
      <c r="A13" s="13" t="s">
        <v>11</v>
      </c>
      <c r="B13" s="12" t="s">
        <v>32</v>
      </c>
      <c r="C13" s="14"/>
      <c r="D13" s="15"/>
      <c r="E13" s="14"/>
      <c r="F13" s="18">
        <f>SUM(F16,F17,F20,F19,F22,F23,F25,F26,F30,F31,F33,F34,F37,F38,)</f>
        <v>485683.6099999999</v>
      </c>
      <c r="G13" s="18">
        <f>SUM(G16,G19,G22,G25,G30,G33,G37,)</f>
        <v>293754.00999999995</v>
      </c>
      <c r="H13" s="24">
        <f>SUM(H19,H22,H25,H28,H30,)</f>
        <v>7459.089999999999</v>
      </c>
      <c r="I13" s="25">
        <f>SUM(I16,I17,I19,I20,I22,I23,I25,I26,I28,I30,I31,I33,I34,I37,I38)</f>
        <v>404023.45</v>
      </c>
      <c r="J13" s="25">
        <f>SUM(J16,J19,J22,J25,J28,J30,J33,J37)</f>
        <v>287707.65</v>
      </c>
      <c r="K13" s="26">
        <f>SUM(K16,K19,K22,K25,K30,K37)</f>
        <v>12440.15</v>
      </c>
    </row>
    <row r="14" spans="1:11" ht="15">
      <c r="A14" s="13"/>
      <c r="B14" s="12" t="s">
        <v>33</v>
      </c>
      <c r="C14" s="14"/>
      <c r="D14" s="15"/>
      <c r="E14" s="14"/>
      <c r="F14" s="18"/>
      <c r="G14" s="18"/>
      <c r="H14" s="24"/>
      <c r="I14" s="25"/>
      <c r="J14" s="25"/>
      <c r="K14" s="26"/>
    </row>
    <row r="15" spans="1:11" ht="12.75">
      <c r="A15" s="8"/>
      <c r="B15" s="8"/>
      <c r="C15" s="14"/>
      <c r="D15" s="15"/>
      <c r="E15" s="14"/>
      <c r="F15" s="20"/>
      <c r="G15" s="20"/>
      <c r="H15" s="19"/>
      <c r="I15" s="20"/>
      <c r="J15" s="20"/>
      <c r="K15" s="21"/>
    </row>
    <row r="16" spans="1:11" ht="12.75">
      <c r="A16" s="13">
        <v>1</v>
      </c>
      <c r="B16" s="8" t="s">
        <v>17</v>
      </c>
      <c r="C16" s="16">
        <v>756</v>
      </c>
      <c r="D16" s="17" t="s">
        <v>14</v>
      </c>
      <c r="E16" s="16" t="s">
        <v>15</v>
      </c>
      <c r="F16" s="20">
        <v>212869.57</v>
      </c>
      <c r="G16" s="20">
        <v>97311.97</v>
      </c>
      <c r="H16" s="19"/>
      <c r="I16" s="20">
        <v>153308.77</v>
      </c>
      <c r="J16" s="20">
        <v>95827.97</v>
      </c>
      <c r="K16" s="21">
        <v>6071.2</v>
      </c>
    </row>
    <row r="17" spans="1:11" ht="12.75">
      <c r="A17" s="8"/>
      <c r="B17" s="8" t="s">
        <v>12</v>
      </c>
      <c r="C17" s="16" t="s">
        <v>13</v>
      </c>
      <c r="D17" s="17" t="s">
        <v>14</v>
      </c>
      <c r="E17" s="16" t="s">
        <v>16</v>
      </c>
      <c r="F17" s="23">
        <v>24129</v>
      </c>
      <c r="G17" s="20"/>
      <c r="H17" s="19"/>
      <c r="I17" s="20">
        <v>24547</v>
      </c>
      <c r="J17" s="20"/>
      <c r="K17" s="21"/>
    </row>
    <row r="18" spans="1:11" ht="12.75">
      <c r="A18" s="8"/>
      <c r="B18" s="8"/>
      <c r="C18" s="14"/>
      <c r="D18" s="15"/>
      <c r="E18" s="14"/>
      <c r="F18" s="20"/>
      <c r="G18" s="20"/>
      <c r="H18" s="19"/>
      <c r="I18" s="20"/>
      <c r="J18" s="20"/>
      <c r="K18" s="21"/>
    </row>
    <row r="19" spans="1:11" ht="12.75">
      <c r="A19" s="13">
        <v>2</v>
      </c>
      <c r="B19" s="8" t="s">
        <v>18</v>
      </c>
      <c r="C19" s="16">
        <v>756</v>
      </c>
      <c r="D19" s="17" t="s">
        <v>19</v>
      </c>
      <c r="E19" s="16" t="s">
        <v>15</v>
      </c>
      <c r="F19" s="20">
        <v>87037.91</v>
      </c>
      <c r="G19" s="20">
        <v>87037.91</v>
      </c>
      <c r="H19" s="19">
        <v>4559.2</v>
      </c>
      <c r="I19" s="20">
        <v>89436.25</v>
      </c>
      <c r="J19" s="20">
        <v>89436.25</v>
      </c>
      <c r="K19" s="21">
        <v>3631.74</v>
      </c>
    </row>
    <row r="20" spans="1:11" ht="12.75">
      <c r="A20" s="8"/>
      <c r="B20" s="8" t="s">
        <v>12</v>
      </c>
      <c r="C20" s="16" t="s">
        <v>13</v>
      </c>
      <c r="D20" s="17" t="s">
        <v>19</v>
      </c>
      <c r="E20" s="16" t="s">
        <v>16</v>
      </c>
      <c r="F20" s="20">
        <v>19571</v>
      </c>
      <c r="G20" s="20"/>
      <c r="H20" s="19"/>
      <c r="I20" s="20">
        <v>10760</v>
      </c>
      <c r="J20" s="20"/>
      <c r="K20" s="21"/>
    </row>
    <row r="21" spans="1:11" ht="12.75">
      <c r="A21" s="8"/>
      <c r="B21" s="8"/>
      <c r="C21" s="14"/>
      <c r="D21" s="15"/>
      <c r="E21" s="14"/>
      <c r="F21" s="20"/>
      <c r="G21" s="20"/>
      <c r="H21" s="19"/>
      <c r="I21" s="20"/>
      <c r="J21" s="20"/>
      <c r="K21" s="21"/>
    </row>
    <row r="22" spans="1:11" ht="12.75">
      <c r="A22" s="13">
        <v>3</v>
      </c>
      <c r="B22" s="8" t="s">
        <v>21</v>
      </c>
      <c r="C22" s="16">
        <v>756</v>
      </c>
      <c r="D22" s="17" t="s">
        <v>14</v>
      </c>
      <c r="E22" s="16" t="s">
        <v>20</v>
      </c>
      <c r="F22" s="20">
        <v>7763</v>
      </c>
      <c r="G22" s="20">
        <v>7763</v>
      </c>
      <c r="H22" s="19">
        <v>13</v>
      </c>
      <c r="I22" s="20">
        <v>9876.68</v>
      </c>
      <c r="J22" s="20">
        <v>9876.68</v>
      </c>
      <c r="K22" s="21">
        <v>36</v>
      </c>
    </row>
    <row r="23" spans="1:11" ht="12.75">
      <c r="A23" s="8"/>
      <c r="B23" s="8" t="s">
        <v>12</v>
      </c>
      <c r="C23" s="16" t="s">
        <v>13</v>
      </c>
      <c r="D23" s="17" t="s">
        <v>14</v>
      </c>
      <c r="E23" s="16" t="s">
        <v>16</v>
      </c>
      <c r="F23" s="20">
        <v>362</v>
      </c>
      <c r="G23" s="20"/>
      <c r="H23" s="19"/>
      <c r="I23" s="20">
        <v>647</v>
      </c>
      <c r="J23" s="20"/>
      <c r="K23" s="21"/>
    </row>
    <row r="24" spans="1:11" ht="12.75">
      <c r="A24" s="8"/>
      <c r="B24" s="8"/>
      <c r="C24" s="14"/>
      <c r="D24" s="15"/>
      <c r="E24" s="14"/>
      <c r="F24" s="20"/>
      <c r="G24" s="20"/>
      <c r="H24" s="19"/>
      <c r="I24" s="20"/>
      <c r="J24" s="20"/>
      <c r="K24" s="21"/>
    </row>
    <row r="25" spans="1:11" ht="12.75">
      <c r="A25" s="13">
        <v>4</v>
      </c>
      <c r="B25" s="8" t="s">
        <v>22</v>
      </c>
      <c r="C25" s="16">
        <v>756</v>
      </c>
      <c r="D25" s="17" t="s">
        <v>19</v>
      </c>
      <c r="E25" s="16" t="s">
        <v>20</v>
      </c>
      <c r="F25" s="20">
        <v>98244.34</v>
      </c>
      <c r="G25" s="20">
        <v>98244.34</v>
      </c>
      <c r="H25" s="19">
        <v>2744.69</v>
      </c>
      <c r="I25" s="20">
        <v>85898.16</v>
      </c>
      <c r="J25" s="20">
        <v>85898.16</v>
      </c>
      <c r="K25" s="21">
        <v>2490.01</v>
      </c>
    </row>
    <row r="26" spans="1:11" ht="12.75">
      <c r="A26" s="8"/>
      <c r="B26" s="8" t="s">
        <v>12</v>
      </c>
      <c r="C26" s="16" t="s">
        <v>13</v>
      </c>
      <c r="D26" s="17" t="s">
        <v>19</v>
      </c>
      <c r="E26" s="16" t="s">
        <v>16</v>
      </c>
      <c r="F26" s="20">
        <v>28909</v>
      </c>
      <c r="G26" s="20"/>
      <c r="H26" s="19"/>
      <c r="I26" s="20">
        <v>18926</v>
      </c>
      <c r="J26" s="20"/>
      <c r="K26" s="21"/>
    </row>
    <row r="27" spans="1:11" ht="12.75">
      <c r="A27" s="8"/>
      <c r="B27" s="8"/>
      <c r="C27" s="14"/>
      <c r="D27" s="15"/>
      <c r="E27" s="14"/>
      <c r="F27" s="20"/>
      <c r="G27" s="20"/>
      <c r="H27" s="19"/>
      <c r="I27" s="20"/>
      <c r="J27" s="20"/>
      <c r="K27" s="21"/>
    </row>
    <row r="28" spans="1:11" ht="12.75">
      <c r="A28" s="13">
        <v>5</v>
      </c>
      <c r="B28" s="8" t="s">
        <v>23</v>
      </c>
      <c r="C28" s="16">
        <v>756</v>
      </c>
      <c r="D28" s="17" t="s">
        <v>14</v>
      </c>
      <c r="E28" s="16" t="s">
        <v>25</v>
      </c>
      <c r="F28" s="20"/>
      <c r="G28" s="20"/>
      <c r="H28" s="19">
        <v>22</v>
      </c>
      <c r="I28" s="20">
        <v>6</v>
      </c>
      <c r="J28" s="20">
        <v>6</v>
      </c>
      <c r="K28" s="21"/>
    </row>
    <row r="29" spans="1:11" ht="12.75">
      <c r="A29" s="8"/>
      <c r="B29" s="8"/>
      <c r="C29" s="16"/>
      <c r="D29" s="17"/>
      <c r="E29" s="16"/>
      <c r="F29" s="20"/>
      <c r="G29" s="20"/>
      <c r="H29" s="19"/>
      <c r="I29" s="20"/>
      <c r="J29" s="20"/>
      <c r="K29" s="21"/>
    </row>
    <row r="30" spans="1:11" ht="12.75">
      <c r="A30" s="13">
        <v>6</v>
      </c>
      <c r="B30" s="8" t="s">
        <v>24</v>
      </c>
      <c r="C30" s="16">
        <v>756</v>
      </c>
      <c r="D30" s="17" t="s">
        <v>19</v>
      </c>
      <c r="E30" s="16" t="s">
        <v>25</v>
      </c>
      <c r="F30" s="20">
        <v>1178.5</v>
      </c>
      <c r="G30" s="20">
        <v>1178.5</v>
      </c>
      <c r="H30" s="19">
        <v>120.2</v>
      </c>
      <c r="I30" s="20">
        <v>2017.59</v>
      </c>
      <c r="J30" s="20">
        <v>2017.59</v>
      </c>
      <c r="K30" s="21">
        <v>79.2</v>
      </c>
    </row>
    <row r="31" spans="1:11" ht="12.75">
      <c r="A31" s="8"/>
      <c r="B31" s="8" t="s">
        <v>12</v>
      </c>
      <c r="C31" s="16" t="s">
        <v>13</v>
      </c>
      <c r="D31" s="17" t="s">
        <v>19</v>
      </c>
      <c r="E31" s="16" t="s">
        <v>16</v>
      </c>
      <c r="F31" s="20">
        <v>61</v>
      </c>
      <c r="G31" s="20"/>
      <c r="H31" s="19"/>
      <c r="I31" s="20">
        <v>128</v>
      </c>
      <c r="J31" s="20"/>
      <c r="K31" s="21"/>
    </row>
    <row r="32" spans="1:11" ht="12.75">
      <c r="A32" s="13"/>
      <c r="B32" s="8"/>
      <c r="C32" s="14"/>
      <c r="D32" s="15"/>
      <c r="E32" s="16"/>
      <c r="F32" s="20"/>
      <c r="G32" s="20"/>
      <c r="H32" s="19"/>
      <c r="I32" s="20"/>
      <c r="J32" s="20"/>
      <c r="K32" s="21"/>
    </row>
    <row r="33" spans="1:11" ht="12.75">
      <c r="A33" s="13">
        <v>7</v>
      </c>
      <c r="B33" s="8" t="s">
        <v>27</v>
      </c>
      <c r="C33" s="16">
        <v>756</v>
      </c>
      <c r="D33" s="17" t="s">
        <v>14</v>
      </c>
      <c r="E33" s="16" t="s">
        <v>26</v>
      </c>
      <c r="F33" s="20">
        <v>311.29</v>
      </c>
      <c r="G33" s="20">
        <v>311.29</v>
      </c>
      <c r="H33" s="19"/>
      <c r="I33" s="20">
        <v>1740</v>
      </c>
      <c r="J33" s="20">
        <v>1740</v>
      </c>
      <c r="K33" s="21"/>
    </row>
    <row r="34" spans="1:11" ht="12.75">
      <c r="A34" s="8"/>
      <c r="B34" s="8" t="s">
        <v>12</v>
      </c>
      <c r="C34" s="16" t="s">
        <v>13</v>
      </c>
      <c r="D34" s="17" t="s">
        <v>14</v>
      </c>
      <c r="E34" s="16" t="s">
        <v>16</v>
      </c>
      <c r="F34" s="20">
        <v>9</v>
      </c>
      <c r="G34" s="20"/>
      <c r="H34" s="19"/>
      <c r="I34" s="20">
        <v>102</v>
      </c>
      <c r="J34" s="20"/>
      <c r="K34" s="21"/>
    </row>
    <row r="35" spans="1:11" ht="12.75">
      <c r="A35" s="8"/>
      <c r="B35" s="8"/>
      <c r="C35" s="16"/>
      <c r="D35" s="17"/>
      <c r="E35" s="16"/>
      <c r="F35" s="20"/>
      <c r="G35" s="20"/>
      <c r="H35" s="19"/>
      <c r="I35" s="20"/>
      <c r="J35" s="20"/>
      <c r="K35" s="21"/>
    </row>
    <row r="36" spans="1:11" ht="12.75">
      <c r="A36" s="8"/>
      <c r="B36" s="8"/>
      <c r="C36" s="14"/>
      <c r="D36" s="15"/>
      <c r="E36" s="16"/>
      <c r="F36" s="20"/>
      <c r="G36" s="20"/>
      <c r="H36" s="19"/>
      <c r="I36" s="20"/>
      <c r="J36" s="20"/>
      <c r="K36" s="21"/>
    </row>
    <row r="37" spans="1:11" ht="12.75">
      <c r="A37" s="13">
        <v>8</v>
      </c>
      <c r="B37" s="8" t="s">
        <v>28</v>
      </c>
      <c r="C37" s="16">
        <v>756</v>
      </c>
      <c r="D37" s="17" t="s">
        <v>19</v>
      </c>
      <c r="E37" s="16" t="s">
        <v>26</v>
      </c>
      <c r="F37" s="20">
        <v>1907</v>
      </c>
      <c r="G37" s="20">
        <v>1907</v>
      </c>
      <c r="H37" s="19"/>
      <c r="I37" s="20">
        <v>2905</v>
      </c>
      <c r="J37" s="20">
        <v>2905</v>
      </c>
      <c r="K37" s="21">
        <v>132</v>
      </c>
    </row>
    <row r="38" spans="1:11" ht="12.75">
      <c r="A38" s="13"/>
      <c r="B38" s="8" t="s">
        <v>12</v>
      </c>
      <c r="C38" s="16" t="s">
        <v>13</v>
      </c>
      <c r="D38" s="17" t="s">
        <v>19</v>
      </c>
      <c r="E38" s="16" t="s">
        <v>16</v>
      </c>
      <c r="F38" s="20">
        <v>3331</v>
      </c>
      <c r="G38" s="20"/>
      <c r="H38" s="19"/>
      <c r="I38" s="20">
        <v>3725</v>
      </c>
      <c r="J38" s="20"/>
      <c r="K38" s="21"/>
    </row>
    <row r="39" spans="1:12" ht="12.75">
      <c r="A39" s="9"/>
      <c r="B39" s="33"/>
      <c r="C39" s="34"/>
      <c r="D39" s="34"/>
      <c r="E39" s="34"/>
      <c r="F39" s="9"/>
      <c r="G39" s="33"/>
      <c r="H39" s="34"/>
      <c r="I39" s="34"/>
      <c r="J39" s="9"/>
      <c r="K39" s="9"/>
      <c r="L39" s="32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1" ht="13.5" thickBot="1">
      <c r="A42" s="62" t="s">
        <v>0</v>
      </c>
      <c r="B42" s="62" t="s">
        <v>1</v>
      </c>
      <c r="C42" s="64" t="s">
        <v>2</v>
      </c>
      <c r="D42" s="64"/>
      <c r="E42" s="65"/>
      <c r="F42" s="64" t="s">
        <v>6</v>
      </c>
      <c r="G42" s="64"/>
      <c r="H42" s="65"/>
      <c r="I42" s="60" t="s">
        <v>10</v>
      </c>
      <c r="J42" s="60"/>
      <c r="K42" s="61"/>
    </row>
    <row r="43" spans="1:11" ht="13.5" thickBot="1">
      <c r="A43" s="63"/>
      <c r="B43" s="63"/>
      <c r="C43" s="2" t="s">
        <v>3</v>
      </c>
      <c r="D43" s="10" t="s">
        <v>4</v>
      </c>
      <c r="E43" s="4" t="s">
        <v>5</v>
      </c>
      <c r="F43" s="11" t="s">
        <v>7</v>
      </c>
      <c r="G43" s="10" t="s">
        <v>8</v>
      </c>
      <c r="H43" s="4" t="s">
        <v>9</v>
      </c>
      <c r="I43" s="11" t="s">
        <v>7</v>
      </c>
      <c r="J43" s="3" t="s">
        <v>8</v>
      </c>
      <c r="K43" s="4" t="s">
        <v>9</v>
      </c>
    </row>
    <row r="44" spans="1:11" ht="12.75">
      <c r="A44" s="8"/>
      <c r="B44" s="8"/>
      <c r="C44" s="14"/>
      <c r="D44" s="15"/>
      <c r="E44" s="16"/>
      <c r="F44" s="20"/>
      <c r="G44" s="20"/>
      <c r="H44" s="19"/>
      <c r="I44" s="20"/>
      <c r="J44" s="20"/>
      <c r="K44" s="21"/>
    </row>
    <row r="45" spans="1:11" ht="12.75">
      <c r="A45" s="13" t="s">
        <v>29</v>
      </c>
      <c r="B45" s="12" t="s">
        <v>30</v>
      </c>
      <c r="C45" s="16"/>
      <c r="D45" s="15"/>
      <c r="E45" s="16"/>
      <c r="F45" s="20"/>
      <c r="G45" s="20"/>
      <c r="H45" s="19"/>
      <c r="I45" s="20"/>
      <c r="J45" s="20"/>
      <c r="K45" s="21"/>
    </row>
    <row r="46" spans="1:11" ht="15">
      <c r="A46" s="8"/>
      <c r="B46" s="27" t="s">
        <v>31</v>
      </c>
      <c r="C46" s="14"/>
      <c r="D46" s="15"/>
      <c r="E46" s="16"/>
      <c r="F46" s="25">
        <f>SUM(F60,F62)</f>
        <v>17463</v>
      </c>
      <c r="G46" s="25">
        <f>SUM(G60,G62)</f>
        <v>17463</v>
      </c>
      <c r="H46" s="24">
        <f>SUM(H49,H52,H55,H58,H60)</f>
        <v>12996.06</v>
      </c>
      <c r="I46" s="25">
        <f>SUM(I58,I60,I62,)</f>
        <v>21911.56</v>
      </c>
      <c r="J46" s="25">
        <f>SUM(J58,J62)</f>
        <v>4312.5599999999995</v>
      </c>
      <c r="K46" s="26">
        <f>SUM(K52,K55,K58)</f>
        <v>50.18</v>
      </c>
    </row>
    <row r="47" spans="1:11" ht="12.75">
      <c r="A47" s="8"/>
      <c r="B47" s="27"/>
      <c r="C47" s="14"/>
      <c r="D47" s="15"/>
      <c r="E47" s="16"/>
      <c r="F47" s="20"/>
      <c r="G47" s="20"/>
      <c r="H47" s="19"/>
      <c r="I47" s="20"/>
      <c r="J47" s="20"/>
      <c r="K47" s="21"/>
    </row>
    <row r="48" spans="1:11" ht="12.75">
      <c r="A48" s="13">
        <v>1</v>
      </c>
      <c r="B48" s="28" t="s">
        <v>34</v>
      </c>
      <c r="C48" s="16"/>
      <c r="D48" s="15"/>
      <c r="E48" s="16"/>
      <c r="F48" s="20"/>
      <c r="G48" s="20"/>
      <c r="H48" s="19"/>
      <c r="I48" s="20"/>
      <c r="J48" s="20"/>
      <c r="K48" s="21"/>
    </row>
    <row r="49" spans="1:11" ht="12.75">
      <c r="A49" s="13"/>
      <c r="B49" s="28" t="s">
        <v>35</v>
      </c>
      <c r="C49" s="16">
        <v>756</v>
      </c>
      <c r="D49" s="17" t="s">
        <v>42</v>
      </c>
      <c r="E49" s="16" t="s">
        <v>44</v>
      </c>
      <c r="F49" s="20"/>
      <c r="G49" s="20"/>
      <c r="H49" s="19">
        <v>666.88</v>
      </c>
      <c r="I49" s="20"/>
      <c r="J49" s="20"/>
      <c r="K49" s="21"/>
    </row>
    <row r="50" spans="1:11" ht="12.75">
      <c r="A50" s="13"/>
      <c r="B50" s="27"/>
      <c r="C50" s="14"/>
      <c r="D50" s="17"/>
      <c r="E50" s="16"/>
      <c r="F50" s="20"/>
      <c r="G50" s="20"/>
      <c r="H50" s="19"/>
      <c r="I50" s="20"/>
      <c r="J50" s="20"/>
      <c r="K50" s="21"/>
    </row>
    <row r="51" spans="1:11" ht="12.75">
      <c r="A51" s="13">
        <v>2</v>
      </c>
      <c r="B51" s="28" t="s">
        <v>34</v>
      </c>
      <c r="C51" s="14"/>
      <c r="D51" s="17"/>
      <c r="E51" s="16"/>
      <c r="F51" s="20"/>
      <c r="G51" s="20"/>
      <c r="H51" s="19"/>
      <c r="I51" s="20"/>
      <c r="J51" s="20"/>
      <c r="K51" s="21"/>
    </row>
    <row r="52" spans="1:11" ht="12.75">
      <c r="A52" s="13"/>
      <c r="B52" s="28" t="s">
        <v>36</v>
      </c>
      <c r="C52" s="16">
        <v>756</v>
      </c>
      <c r="D52" s="17" t="s">
        <v>42</v>
      </c>
      <c r="E52" s="16" t="s">
        <v>45</v>
      </c>
      <c r="F52" s="20"/>
      <c r="G52" s="20"/>
      <c r="H52" s="19">
        <v>12245</v>
      </c>
      <c r="I52" s="20"/>
      <c r="J52" s="20"/>
      <c r="K52" s="21">
        <v>48</v>
      </c>
    </row>
    <row r="53" spans="1:11" ht="12.75">
      <c r="A53" s="13"/>
      <c r="B53" s="27"/>
      <c r="C53" s="14"/>
      <c r="D53" s="17"/>
      <c r="E53" s="16"/>
      <c r="F53" s="20"/>
      <c r="G53" s="20"/>
      <c r="H53" s="19"/>
      <c r="I53" s="20"/>
      <c r="J53" s="20"/>
      <c r="K53" s="21"/>
    </row>
    <row r="54" spans="1:11" ht="12.75">
      <c r="A54" s="13">
        <v>3</v>
      </c>
      <c r="B54" s="28" t="s">
        <v>37</v>
      </c>
      <c r="C54" s="14"/>
      <c r="D54" s="17"/>
      <c r="E54" s="16"/>
      <c r="F54" s="20"/>
      <c r="G54" s="20"/>
      <c r="H54" s="19"/>
      <c r="I54" s="20"/>
      <c r="J54" s="20"/>
      <c r="K54" s="21"/>
    </row>
    <row r="55" spans="1:11" ht="12.75">
      <c r="A55" s="13"/>
      <c r="B55" s="28" t="s">
        <v>39</v>
      </c>
      <c r="C55" s="16">
        <v>756</v>
      </c>
      <c r="D55" s="17" t="s">
        <v>14</v>
      </c>
      <c r="E55" s="16" t="s">
        <v>46</v>
      </c>
      <c r="F55" s="20"/>
      <c r="G55" s="20"/>
      <c r="H55" s="19">
        <v>0.18</v>
      </c>
      <c r="I55" s="20"/>
      <c r="J55" s="20"/>
      <c r="K55" s="21">
        <v>0.18</v>
      </c>
    </row>
    <row r="56" spans="1:11" ht="12.75">
      <c r="A56" s="13"/>
      <c r="B56" s="28"/>
      <c r="C56" s="14"/>
      <c r="D56" s="17"/>
      <c r="E56" s="16"/>
      <c r="F56" s="20"/>
      <c r="G56" s="20"/>
      <c r="H56" s="19"/>
      <c r="I56" s="20"/>
      <c r="J56" s="20"/>
      <c r="K56" s="21"/>
    </row>
    <row r="57" spans="1:11" ht="12.75">
      <c r="A57" s="13">
        <v>4</v>
      </c>
      <c r="B57" s="28" t="s">
        <v>37</v>
      </c>
      <c r="C57" s="14"/>
      <c r="D57" s="17"/>
      <c r="E57" s="16"/>
      <c r="F57" s="20"/>
      <c r="G57" s="20"/>
      <c r="H57" s="19"/>
      <c r="I57" s="20"/>
      <c r="J57" s="20"/>
      <c r="K57" s="21"/>
    </row>
    <row r="58" spans="1:11" ht="12.75">
      <c r="A58" s="13"/>
      <c r="B58" s="28" t="s">
        <v>38</v>
      </c>
      <c r="C58" s="16">
        <v>756</v>
      </c>
      <c r="D58" s="17" t="s">
        <v>19</v>
      </c>
      <c r="E58" s="29" t="s">
        <v>46</v>
      </c>
      <c r="F58" s="20"/>
      <c r="G58" s="20"/>
      <c r="H58" s="19">
        <v>2</v>
      </c>
      <c r="I58" s="20">
        <v>933</v>
      </c>
      <c r="J58" s="20">
        <v>933</v>
      </c>
      <c r="K58" s="21">
        <v>2</v>
      </c>
    </row>
    <row r="59" spans="1:11" ht="12.75">
      <c r="A59" s="13"/>
      <c r="B59" s="28"/>
      <c r="C59" s="14"/>
      <c r="D59" s="17"/>
      <c r="E59" s="16"/>
      <c r="F59" s="20"/>
      <c r="G59" s="20"/>
      <c r="H59" s="19"/>
      <c r="I59" s="20"/>
      <c r="J59" s="20"/>
      <c r="K59" s="21"/>
    </row>
    <row r="60" spans="1:11" ht="12.75">
      <c r="A60" s="13">
        <v>5</v>
      </c>
      <c r="B60" s="28" t="s">
        <v>40</v>
      </c>
      <c r="C60" s="16">
        <v>756</v>
      </c>
      <c r="D60" s="17" t="s">
        <v>19</v>
      </c>
      <c r="E60" s="16" t="s">
        <v>47</v>
      </c>
      <c r="F60" s="20">
        <v>17301</v>
      </c>
      <c r="G60" s="20">
        <v>17301</v>
      </c>
      <c r="H60" s="19">
        <v>82</v>
      </c>
      <c r="I60" s="20">
        <v>17599</v>
      </c>
      <c r="J60" s="20"/>
      <c r="K60" s="21"/>
    </row>
    <row r="61" spans="1:11" ht="10.5" customHeight="1">
      <c r="A61" s="13"/>
      <c r="B61" s="28"/>
      <c r="C61" s="14"/>
      <c r="D61" s="17"/>
      <c r="E61" s="16"/>
      <c r="F61" s="20"/>
      <c r="G61" s="20"/>
      <c r="H61" s="19"/>
      <c r="I61" s="8"/>
      <c r="J61" s="20"/>
      <c r="K61" s="21"/>
    </row>
    <row r="62" spans="1:11" ht="12.75">
      <c r="A62" s="13">
        <v>6</v>
      </c>
      <c r="B62" s="28" t="s">
        <v>41</v>
      </c>
      <c r="C62" s="16">
        <v>756</v>
      </c>
      <c r="D62" s="17" t="s">
        <v>43</v>
      </c>
      <c r="E62" s="16" t="s">
        <v>48</v>
      </c>
      <c r="F62" s="20">
        <v>162</v>
      </c>
      <c r="G62" s="20">
        <v>162</v>
      </c>
      <c r="H62" s="19"/>
      <c r="I62" s="20">
        <v>3379.56</v>
      </c>
      <c r="J62" s="20">
        <v>3379.56</v>
      </c>
      <c r="K62" s="21"/>
    </row>
    <row r="63" spans="1:11" ht="10.5" customHeight="1">
      <c r="A63" s="13"/>
      <c r="B63" s="28"/>
      <c r="C63" s="14"/>
      <c r="D63" s="15"/>
      <c r="E63" s="16"/>
      <c r="F63" s="20"/>
      <c r="G63" s="20"/>
      <c r="H63" s="19"/>
      <c r="I63" s="20"/>
      <c r="J63" s="20"/>
      <c r="K63" s="21"/>
    </row>
    <row r="64" spans="1:11" ht="15">
      <c r="A64" s="13" t="s">
        <v>49</v>
      </c>
      <c r="B64" s="27" t="s">
        <v>50</v>
      </c>
      <c r="C64" s="14"/>
      <c r="D64" s="15"/>
      <c r="E64" s="16"/>
      <c r="F64" s="18">
        <f>SUM(F66,F95,F100)</f>
        <v>166930.21999999997</v>
      </c>
      <c r="G64" s="18">
        <f>SUM(G66,G95,G100)</f>
        <v>154733.71</v>
      </c>
      <c r="H64" s="40">
        <f>SUM(H100)</f>
        <v>4234.8</v>
      </c>
      <c r="I64" s="18">
        <f>SUM(I66,I95,I100)</f>
        <v>194522.33000000002</v>
      </c>
      <c r="J64" s="18">
        <f>SUM(J66,J95,J100)</f>
        <v>186215.38000000003</v>
      </c>
      <c r="K64" s="36">
        <f>SUM(K66,K100)</f>
        <v>9399.269999999999</v>
      </c>
    </row>
    <row r="65" spans="1:11" ht="12.75" customHeight="1">
      <c r="A65" s="13"/>
      <c r="B65" s="28"/>
      <c r="C65" s="14"/>
      <c r="D65" s="15"/>
      <c r="E65" s="16"/>
      <c r="F65" s="20"/>
      <c r="G65" s="20"/>
      <c r="H65" s="19"/>
      <c r="I65" s="20"/>
      <c r="J65" s="20"/>
      <c r="K65" s="21"/>
    </row>
    <row r="66" spans="1:11" ht="15">
      <c r="A66" s="30" t="s">
        <v>52</v>
      </c>
      <c r="B66" s="27" t="s">
        <v>51</v>
      </c>
      <c r="C66" s="16"/>
      <c r="D66" s="17"/>
      <c r="E66" s="16"/>
      <c r="F66" s="35">
        <f>SUM(F67,F68,F70,F72,F73,F76,F78,F79,F86,F87,F89,F90)</f>
        <v>18311.3</v>
      </c>
      <c r="G66" s="35">
        <f>SUM(G67,G72,G73,G78,G79,G86,G87,G89,G90)</f>
        <v>9096.37</v>
      </c>
      <c r="H66" s="19"/>
      <c r="I66" s="35">
        <f>SUM(I72,I73,I76,I78,I79,I89,I90,I93)</f>
        <v>20276.93</v>
      </c>
      <c r="J66" s="35">
        <f>SUM(J72,J73,J78,J79,J89,J90)</f>
        <v>13568.17</v>
      </c>
      <c r="K66" s="37">
        <f>SUM(K89)</f>
        <v>0.57</v>
      </c>
    </row>
    <row r="67" spans="1:11" ht="12.75">
      <c r="A67" s="13">
        <v>1</v>
      </c>
      <c r="B67" s="28" t="s">
        <v>53</v>
      </c>
      <c r="C67" s="16" t="s">
        <v>57</v>
      </c>
      <c r="D67" s="17" t="s">
        <v>58</v>
      </c>
      <c r="E67" s="16" t="s">
        <v>59</v>
      </c>
      <c r="F67" s="20">
        <v>3023.5</v>
      </c>
      <c r="G67" s="20">
        <v>3023.5</v>
      </c>
      <c r="H67" s="19"/>
      <c r="I67" s="20"/>
      <c r="J67" s="20"/>
      <c r="K67" s="21"/>
    </row>
    <row r="68" spans="1:11" ht="12.75">
      <c r="A68" s="13"/>
      <c r="B68" s="28" t="s">
        <v>12</v>
      </c>
      <c r="C68" s="16" t="s">
        <v>57</v>
      </c>
      <c r="D68" s="17" t="s">
        <v>58</v>
      </c>
      <c r="E68" s="16" t="s">
        <v>68</v>
      </c>
      <c r="F68" s="20">
        <v>5165.27</v>
      </c>
      <c r="G68" s="20"/>
      <c r="H68" s="19"/>
      <c r="I68" s="20"/>
      <c r="J68" s="20"/>
      <c r="K68" s="21"/>
    </row>
    <row r="69" spans="1:11" ht="12.75" customHeight="1">
      <c r="A69" s="13"/>
      <c r="B69" s="28"/>
      <c r="C69" s="16"/>
      <c r="D69" s="17"/>
      <c r="E69" s="16"/>
      <c r="F69" s="20"/>
      <c r="G69" s="20"/>
      <c r="H69" s="19"/>
      <c r="I69" s="20"/>
      <c r="J69" s="20"/>
      <c r="K69" s="21"/>
    </row>
    <row r="70" spans="1:11" ht="12.75">
      <c r="A70" s="13">
        <v>2</v>
      </c>
      <c r="B70" s="28" t="s">
        <v>60</v>
      </c>
      <c r="C70" s="16" t="s">
        <v>13</v>
      </c>
      <c r="D70" s="17" t="s">
        <v>61</v>
      </c>
      <c r="E70" s="16" t="s">
        <v>62</v>
      </c>
      <c r="F70" s="20">
        <v>266</v>
      </c>
      <c r="G70" s="20"/>
      <c r="H70" s="19"/>
      <c r="I70" s="20"/>
      <c r="J70" s="20"/>
      <c r="K70" s="21"/>
    </row>
    <row r="71" spans="1:11" ht="12.75" customHeight="1">
      <c r="A71" s="13"/>
      <c r="B71" s="28"/>
      <c r="C71" s="16"/>
      <c r="D71" s="17"/>
      <c r="E71" s="16"/>
      <c r="F71" s="20"/>
      <c r="G71" s="20"/>
      <c r="H71" s="19"/>
      <c r="I71" s="20"/>
      <c r="J71" s="20"/>
      <c r="K71" s="21"/>
    </row>
    <row r="72" spans="1:11" ht="12.75">
      <c r="A72" s="13">
        <v>3</v>
      </c>
      <c r="B72" s="28" t="s">
        <v>63</v>
      </c>
      <c r="C72" s="16" t="s">
        <v>57</v>
      </c>
      <c r="D72" s="17" t="s">
        <v>58</v>
      </c>
      <c r="E72" s="16" t="s">
        <v>64</v>
      </c>
      <c r="F72" s="20">
        <v>481.32</v>
      </c>
      <c r="G72" s="20">
        <v>481.32</v>
      </c>
      <c r="H72" s="19"/>
      <c r="I72" s="20">
        <v>1750.85</v>
      </c>
      <c r="J72" s="20">
        <v>1750.85</v>
      </c>
      <c r="K72" s="21"/>
    </row>
    <row r="73" spans="1:11" ht="12.75">
      <c r="A73" s="13"/>
      <c r="B73" s="28" t="s">
        <v>12</v>
      </c>
      <c r="C73" s="16" t="s">
        <v>57</v>
      </c>
      <c r="D73" s="17" t="s">
        <v>58</v>
      </c>
      <c r="E73" s="16" t="s">
        <v>68</v>
      </c>
      <c r="F73" s="20">
        <v>11.55</v>
      </c>
      <c r="G73" s="20">
        <v>11.55</v>
      </c>
      <c r="H73" s="19"/>
      <c r="I73" s="20">
        <v>115.42</v>
      </c>
      <c r="J73" s="20">
        <v>115.42</v>
      </c>
      <c r="K73" s="21"/>
    </row>
    <row r="74" spans="1:11" ht="12.75">
      <c r="A74" s="8"/>
      <c r="B74" s="28"/>
      <c r="C74" s="16"/>
      <c r="D74" s="17"/>
      <c r="E74" s="16"/>
      <c r="F74" s="20"/>
      <c r="G74" s="20"/>
      <c r="H74" s="19"/>
      <c r="I74" s="20"/>
      <c r="J74" s="20"/>
      <c r="K74" s="21"/>
    </row>
    <row r="75" spans="1:11" ht="12.75">
      <c r="A75" s="13">
        <v>4</v>
      </c>
      <c r="B75" s="28" t="s">
        <v>65</v>
      </c>
      <c r="C75" s="16"/>
      <c r="D75" s="17"/>
      <c r="E75" s="16"/>
      <c r="F75" s="20"/>
      <c r="G75" s="20"/>
      <c r="H75" s="19"/>
      <c r="I75" s="20"/>
      <c r="J75" s="20"/>
      <c r="K75" s="21"/>
    </row>
    <row r="76" spans="1:11" ht="12.75">
      <c r="A76" s="13"/>
      <c r="B76" s="28" t="s">
        <v>66</v>
      </c>
      <c r="C76" s="16" t="s">
        <v>57</v>
      </c>
      <c r="D76" s="17" t="s">
        <v>58</v>
      </c>
      <c r="E76" s="16" t="s">
        <v>64</v>
      </c>
      <c r="F76" s="20"/>
      <c r="G76" s="20"/>
      <c r="H76" s="19"/>
      <c r="I76" s="20">
        <v>196.72</v>
      </c>
      <c r="J76" s="20"/>
      <c r="K76" s="21"/>
    </row>
    <row r="77" spans="1:11" ht="12.75">
      <c r="A77" s="13"/>
      <c r="B77" s="28"/>
      <c r="C77" s="16"/>
      <c r="D77" s="17"/>
      <c r="E77" s="16"/>
      <c r="F77" s="20"/>
      <c r="G77" s="20"/>
      <c r="H77" s="19"/>
      <c r="I77" s="20"/>
      <c r="J77" s="20"/>
      <c r="K77" s="21"/>
    </row>
    <row r="78" spans="1:11" ht="12.75">
      <c r="A78" s="13">
        <v>5</v>
      </c>
      <c r="B78" s="28" t="s">
        <v>67</v>
      </c>
      <c r="C78" s="16" t="s">
        <v>57</v>
      </c>
      <c r="D78" s="17" t="s">
        <v>58</v>
      </c>
      <c r="E78" s="16" t="s">
        <v>64</v>
      </c>
      <c r="F78" s="20">
        <v>3323</v>
      </c>
      <c r="G78" s="20">
        <v>3323</v>
      </c>
      <c r="H78" s="19"/>
      <c r="I78" s="20">
        <v>3804</v>
      </c>
      <c r="J78" s="20">
        <v>3804</v>
      </c>
      <c r="K78" s="21"/>
    </row>
    <row r="79" spans="1:11" ht="12.75">
      <c r="A79" s="13"/>
      <c r="B79" s="28" t="s">
        <v>12</v>
      </c>
      <c r="C79" s="16" t="s">
        <v>57</v>
      </c>
      <c r="D79" s="17" t="s">
        <v>58</v>
      </c>
      <c r="E79" s="16" t="s">
        <v>68</v>
      </c>
      <c r="F79" s="20">
        <v>163.3</v>
      </c>
      <c r="G79" s="20">
        <v>163.3</v>
      </c>
      <c r="H79" s="19"/>
      <c r="I79" s="20">
        <v>366.67</v>
      </c>
      <c r="J79" s="20">
        <v>366.67</v>
      </c>
      <c r="K79" s="21"/>
    </row>
    <row r="80" spans="1:11" ht="12.75">
      <c r="A80" s="54"/>
      <c r="B80" s="55"/>
      <c r="C80" s="56"/>
      <c r="D80" s="57"/>
      <c r="E80" s="56"/>
      <c r="F80" s="58"/>
      <c r="G80" s="58"/>
      <c r="H80" s="22"/>
      <c r="I80" s="58"/>
      <c r="J80" s="58"/>
      <c r="K80" s="59"/>
    </row>
    <row r="81" spans="1:11" ht="12.75">
      <c r="A81" s="74"/>
      <c r="B81" s="75"/>
      <c r="C81" s="16"/>
      <c r="D81" s="16"/>
      <c r="E81" s="16"/>
      <c r="F81" s="19"/>
      <c r="G81" s="76"/>
      <c r="H81" s="19"/>
      <c r="I81" s="19"/>
      <c r="J81" s="19"/>
      <c r="K81" s="19"/>
    </row>
    <row r="82" spans="1:11" ht="13.5" thickBot="1">
      <c r="A82" s="50"/>
      <c r="B82" s="51"/>
      <c r="C82" s="52"/>
      <c r="D82" s="52"/>
      <c r="E82" s="52"/>
      <c r="F82" s="53"/>
      <c r="G82" s="22"/>
      <c r="H82" s="53"/>
      <c r="I82" s="53"/>
      <c r="J82" s="53"/>
      <c r="K82" s="53"/>
    </row>
    <row r="83" spans="1:11" ht="13.5" thickBot="1">
      <c r="A83" s="62" t="s">
        <v>0</v>
      </c>
      <c r="B83" s="62" t="s">
        <v>1</v>
      </c>
      <c r="C83" s="64" t="s">
        <v>2</v>
      </c>
      <c r="D83" s="64"/>
      <c r="E83" s="65"/>
      <c r="F83" s="64" t="s">
        <v>6</v>
      </c>
      <c r="G83" s="64"/>
      <c r="H83" s="65"/>
      <c r="I83" s="60" t="s">
        <v>10</v>
      </c>
      <c r="J83" s="60"/>
      <c r="K83" s="61"/>
    </row>
    <row r="84" spans="1:11" ht="13.5" thickBot="1">
      <c r="A84" s="63"/>
      <c r="B84" s="63"/>
      <c r="C84" s="2" t="s">
        <v>3</v>
      </c>
      <c r="D84" s="10" t="s">
        <v>4</v>
      </c>
      <c r="E84" s="4" t="s">
        <v>5</v>
      </c>
      <c r="F84" s="11" t="s">
        <v>7</v>
      </c>
      <c r="G84" s="10" t="s">
        <v>8</v>
      </c>
      <c r="H84" s="4" t="s">
        <v>9</v>
      </c>
      <c r="I84" s="11" t="s">
        <v>7</v>
      </c>
      <c r="J84" s="3" t="s">
        <v>8</v>
      </c>
      <c r="K84" s="4" t="s">
        <v>9</v>
      </c>
    </row>
    <row r="85" spans="1:11" ht="12.75">
      <c r="A85" s="13"/>
      <c r="B85" s="28"/>
      <c r="C85" s="14"/>
      <c r="D85" s="15"/>
      <c r="E85" s="16"/>
      <c r="F85" s="20"/>
      <c r="G85" s="20"/>
      <c r="H85" s="19"/>
      <c r="I85" s="20"/>
      <c r="J85" s="20"/>
      <c r="K85" s="21"/>
    </row>
    <row r="86" spans="1:11" ht="12.75">
      <c r="A86" s="13">
        <v>6</v>
      </c>
      <c r="B86" s="28" t="s">
        <v>69</v>
      </c>
      <c r="C86" s="16" t="s">
        <v>57</v>
      </c>
      <c r="D86" s="17" t="s">
        <v>58</v>
      </c>
      <c r="E86" s="16" t="s">
        <v>64</v>
      </c>
      <c r="F86" s="20">
        <v>1411.96</v>
      </c>
      <c r="G86" s="20">
        <v>1411.96</v>
      </c>
      <c r="H86" s="19"/>
      <c r="I86" s="20"/>
      <c r="J86" s="20"/>
      <c r="K86" s="21"/>
    </row>
    <row r="87" spans="1:11" ht="12.75">
      <c r="A87" s="13"/>
      <c r="B87" s="28" t="s">
        <v>12</v>
      </c>
      <c r="C87" s="16" t="s">
        <v>57</v>
      </c>
      <c r="D87" s="17" t="s">
        <v>58</v>
      </c>
      <c r="E87" s="16" t="s">
        <v>68</v>
      </c>
      <c r="F87" s="20">
        <v>19.02</v>
      </c>
      <c r="G87" s="20">
        <v>19.02</v>
      </c>
      <c r="H87" s="19"/>
      <c r="I87" s="20"/>
      <c r="J87" s="20"/>
      <c r="K87" s="21"/>
    </row>
    <row r="88" spans="1:11" ht="12.75">
      <c r="A88" s="13"/>
      <c r="B88" s="28"/>
      <c r="C88" s="16"/>
      <c r="D88" s="17"/>
      <c r="E88" s="16"/>
      <c r="F88" s="20"/>
      <c r="G88" s="20"/>
      <c r="H88" s="19"/>
      <c r="I88" s="20"/>
      <c r="J88" s="20"/>
      <c r="K88" s="21"/>
    </row>
    <row r="89" spans="1:11" ht="12.75">
      <c r="A89" s="13">
        <v>7</v>
      </c>
      <c r="B89" s="28" t="s">
        <v>70</v>
      </c>
      <c r="C89" s="16" t="s">
        <v>57</v>
      </c>
      <c r="D89" s="17" t="s">
        <v>58</v>
      </c>
      <c r="E89" s="16" t="s">
        <v>71</v>
      </c>
      <c r="F89" s="20">
        <v>4440.38</v>
      </c>
      <c r="G89" s="20">
        <v>656.72</v>
      </c>
      <c r="H89" s="19"/>
      <c r="I89" s="20">
        <v>12439.21</v>
      </c>
      <c r="J89" s="20">
        <v>7182.4</v>
      </c>
      <c r="K89" s="21">
        <v>0.57</v>
      </c>
    </row>
    <row r="90" spans="1:11" ht="12.75">
      <c r="A90" s="13"/>
      <c r="B90" s="28" t="s">
        <v>12</v>
      </c>
      <c r="C90" s="16" t="s">
        <v>57</v>
      </c>
      <c r="D90" s="17" t="s">
        <v>58</v>
      </c>
      <c r="E90" s="16" t="s">
        <v>68</v>
      </c>
      <c r="F90" s="20">
        <v>6</v>
      </c>
      <c r="G90" s="20">
        <v>6</v>
      </c>
      <c r="H90" s="19"/>
      <c r="I90" s="20">
        <v>348.83</v>
      </c>
      <c r="J90" s="20">
        <v>348.83</v>
      </c>
      <c r="K90" s="21"/>
    </row>
    <row r="91" spans="1:11" ht="12.75">
      <c r="A91" s="13"/>
      <c r="B91" s="28"/>
      <c r="C91" s="16"/>
      <c r="D91" s="17"/>
      <c r="E91" s="16"/>
      <c r="F91" s="20"/>
      <c r="G91" s="20"/>
      <c r="H91" s="19"/>
      <c r="I91" s="20"/>
      <c r="J91" s="20"/>
      <c r="K91" s="21"/>
    </row>
    <row r="92" spans="1:11" ht="12.75">
      <c r="A92" s="13">
        <v>8</v>
      </c>
      <c r="B92" s="28" t="s">
        <v>72</v>
      </c>
      <c r="C92" s="16"/>
      <c r="D92" s="17"/>
      <c r="E92" s="16"/>
      <c r="F92" s="20"/>
      <c r="G92" s="20"/>
      <c r="H92" s="19"/>
      <c r="I92" s="20"/>
      <c r="J92" s="20"/>
      <c r="K92" s="21"/>
    </row>
    <row r="93" spans="1:11" ht="12.75">
      <c r="A93" s="13"/>
      <c r="B93" s="28" t="s">
        <v>73</v>
      </c>
      <c r="C93" s="16" t="s">
        <v>74</v>
      </c>
      <c r="D93" s="17" t="s">
        <v>75</v>
      </c>
      <c r="E93" s="16" t="s">
        <v>71</v>
      </c>
      <c r="F93" s="20"/>
      <c r="G93" s="20"/>
      <c r="H93" s="19"/>
      <c r="I93" s="20">
        <v>1255.23</v>
      </c>
      <c r="J93" s="20"/>
      <c r="K93" s="21"/>
    </row>
    <row r="94" spans="1:11" ht="12.75">
      <c r="A94" s="13"/>
      <c r="B94" s="28"/>
      <c r="C94" s="16"/>
      <c r="D94" s="17"/>
      <c r="E94" s="16"/>
      <c r="F94" s="20"/>
      <c r="G94" s="20"/>
      <c r="H94" s="19"/>
      <c r="I94" s="20"/>
      <c r="J94" s="20"/>
      <c r="K94" s="21"/>
    </row>
    <row r="95" spans="1:11" ht="15">
      <c r="A95" s="30" t="s">
        <v>52</v>
      </c>
      <c r="B95" s="27" t="s">
        <v>76</v>
      </c>
      <c r="C95" s="16"/>
      <c r="D95" s="17"/>
      <c r="E95" s="16"/>
      <c r="F95" s="35">
        <f>SUM(F96,F98,)</f>
        <v>143091.34</v>
      </c>
      <c r="G95" s="35">
        <f>SUM(G96,G98)</f>
        <v>143091.34</v>
      </c>
      <c r="H95" s="19"/>
      <c r="I95" s="35">
        <f>SUM(I96,I98)</f>
        <v>170684.01</v>
      </c>
      <c r="J95" s="35">
        <f>SUM(J96,J98)</f>
        <v>170684.01</v>
      </c>
      <c r="K95" s="21"/>
    </row>
    <row r="96" spans="1:11" ht="12.75">
      <c r="A96" s="30">
        <v>1</v>
      </c>
      <c r="B96" s="28" t="s">
        <v>86</v>
      </c>
      <c r="C96" s="16" t="s">
        <v>87</v>
      </c>
      <c r="D96" s="17" t="s">
        <v>88</v>
      </c>
      <c r="E96" s="16" t="s">
        <v>89</v>
      </c>
      <c r="F96" s="20">
        <v>108910.19</v>
      </c>
      <c r="G96" s="20">
        <v>108910.19</v>
      </c>
      <c r="H96" s="19"/>
      <c r="I96" s="20">
        <v>107579.83</v>
      </c>
      <c r="J96" s="20">
        <v>107579.83</v>
      </c>
      <c r="K96" s="21"/>
    </row>
    <row r="97" spans="1:11" ht="12.75">
      <c r="A97" s="30"/>
      <c r="B97" s="28"/>
      <c r="C97" s="16"/>
      <c r="D97" s="17"/>
      <c r="E97" s="16"/>
      <c r="F97" s="20"/>
      <c r="G97" s="20"/>
      <c r="H97" s="19"/>
      <c r="I97" s="20"/>
      <c r="J97" s="20"/>
      <c r="K97" s="21"/>
    </row>
    <row r="98" spans="1:11" ht="12.75">
      <c r="A98" s="30">
        <v>2</v>
      </c>
      <c r="B98" s="28" t="s">
        <v>91</v>
      </c>
      <c r="C98" s="16" t="s">
        <v>87</v>
      </c>
      <c r="D98" s="17" t="s">
        <v>88</v>
      </c>
      <c r="E98" s="16" t="s">
        <v>89</v>
      </c>
      <c r="F98" s="20">
        <v>34181.15</v>
      </c>
      <c r="G98" s="20">
        <v>34181.15</v>
      </c>
      <c r="H98" s="19"/>
      <c r="I98" s="20">
        <v>63104.18</v>
      </c>
      <c r="J98" s="20">
        <v>63104.18</v>
      </c>
      <c r="K98" s="21"/>
    </row>
    <row r="99" spans="1:11" ht="12.75">
      <c r="A99" s="30"/>
      <c r="B99" s="28"/>
      <c r="C99" s="16"/>
      <c r="D99" s="17"/>
      <c r="E99" s="16"/>
      <c r="F99" s="20"/>
      <c r="G99" s="20"/>
      <c r="H99" s="19"/>
      <c r="I99" s="8"/>
      <c r="J99" s="8"/>
      <c r="K99" s="21"/>
    </row>
    <row r="100" spans="1:11" ht="15">
      <c r="A100" s="30" t="s">
        <v>52</v>
      </c>
      <c r="B100" s="27" t="s">
        <v>90</v>
      </c>
      <c r="C100" s="16"/>
      <c r="D100" s="17"/>
      <c r="E100" s="16"/>
      <c r="F100" s="35">
        <f>SUM(F102,F104,F107)</f>
        <v>5527.58</v>
      </c>
      <c r="G100" s="35">
        <f>SUM(G102)</f>
        <v>2546</v>
      </c>
      <c r="H100" s="38">
        <f>SUM(H102,H107)</f>
        <v>4234.8</v>
      </c>
      <c r="I100" s="39">
        <f>SUM(I102,I104,I107)</f>
        <v>3561.39</v>
      </c>
      <c r="J100" s="35">
        <f>SUM(J102)</f>
        <v>1963.2</v>
      </c>
      <c r="K100" s="35">
        <f>SUM(K102,K107)</f>
        <v>9398.699999999999</v>
      </c>
    </row>
    <row r="101" spans="1:11" ht="12.75">
      <c r="A101" s="13">
        <v>1</v>
      </c>
      <c r="B101" s="28" t="s">
        <v>77</v>
      </c>
      <c r="C101" s="16"/>
      <c r="D101" s="17"/>
      <c r="E101" s="16"/>
      <c r="F101" s="20"/>
      <c r="G101" s="20"/>
      <c r="H101" s="19"/>
      <c r="I101" s="20"/>
      <c r="J101" s="20"/>
      <c r="K101" s="21"/>
    </row>
    <row r="102" spans="1:11" ht="12.75">
      <c r="A102" s="13"/>
      <c r="B102" s="28" t="s">
        <v>78</v>
      </c>
      <c r="C102" s="16" t="s">
        <v>82</v>
      </c>
      <c r="D102" s="17" t="s">
        <v>83</v>
      </c>
      <c r="E102" s="16" t="s">
        <v>71</v>
      </c>
      <c r="F102" s="20">
        <v>4253.28</v>
      </c>
      <c r="G102" s="20">
        <v>2546</v>
      </c>
      <c r="H102" s="19">
        <v>3720</v>
      </c>
      <c r="I102" s="20">
        <v>2622.39</v>
      </c>
      <c r="J102" s="20">
        <v>1963.2</v>
      </c>
      <c r="K102" s="21">
        <v>9082.9</v>
      </c>
    </row>
    <row r="103" spans="1:11" ht="12.75">
      <c r="A103" s="13"/>
      <c r="B103" s="28"/>
      <c r="C103" s="16"/>
      <c r="D103" s="17"/>
      <c r="E103" s="16"/>
      <c r="F103" s="20"/>
      <c r="G103" s="20"/>
      <c r="H103" s="19"/>
      <c r="I103" s="20"/>
      <c r="J103" s="20"/>
      <c r="K103" s="21"/>
    </row>
    <row r="104" spans="1:11" ht="12.75">
      <c r="A104" s="13">
        <v>2</v>
      </c>
      <c r="B104" s="28" t="s">
        <v>79</v>
      </c>
      <c r="C104" s="16" t="s">
        <v>82</v>
      </c>
      <c r="D104" s="17" t="s">
        <v>84</v>
      </c>
      <c r="E104" s="16" t="s">
        <v>71</v>
      </c>
      <c r="F104" s="20">
        <v>1088</v>
      </c>
      <c r="G104" s="20"/>
      <c r="H104" s="19"/>
      <c r="I104" s="20">
        <v>864</v>
      </c>
      <c r="J104" s="20"/>
      <c r="K104" s="21"/>
    </row>
    <row r="105" spans="1:11" ht="12.75">
      <c r="A105" s="13"/>
      <c r="B105" s="28"/>
      <c r="C105" s="16"/>
      <c r="D105" s="17"/>
      <c r="E105" s="16"/>
      <c r="F105" s="20"/>
      <c r="G105" s="20"/>
      <c r="H105" s="19"/>
      <c r="I105" s="20"/>
      <c r="J105" s="20"/>
      <c r="K105" s="21"/>
    </row>
    <row r="106" spans="1:11" ht="12.75">
      <c r="A106" s="13">
        <v>3</v>
      </c>
      <c r="B106" s="28" t="s">
        <v>80</v>
      </c>
      <c r="C106" s="16"/>
      <c r="D106" s="17"/>
      <c r="E106" s="16"/>
      <c r="F106" s="20"/>
      <c r="G106" s="20"/>
      <c r="H106" s="19"/>
      <c r="I106" s="20"/>
      <c r="J106" s="20"/>
      <c r="K106" s="21"/>
    </row>
    <row r="107" spans="1:11" ht="12.75">
      <c r="A107" s="13"/>
      <c r="B107" s="28" t="s">
        <v>81</v>
      </c>
      <c r="C107" s="16" t="s">
        <v>82</v>
      </c>
      <c r="D107" s="17" t="s">
        <v>85</v>
      </c>
      <c r="E107" s="16" t="s">
        <v>71</v>
      </c>
      <c r="F107" s="20">
        <v>186.3</v>
      </c>
      <c r="G107" s="20"/>
      <c r="H107" s="19">
        <v>514.8</v>
      </c>
      <c r="I107" s="20">
        <v>75</v>
      </c>
      <c r="J107" s="20"/>
      <c r="K107" s="21">
        <v>315.8</v>
      </c>
    </row>
    <row r="108" spans="1:11" ht="13.5" thickBot="1">
      <c r="A108" s="13"/>
      <c r="B108" s="28"/>
      <c r="C108" s="16"/>
      <c r="D108" s="17"/>
      <c r="E108" s="16"/>
      <c r="F108" s="20"/>
      <c r="G108" s="20"/>
      <c r="H108" s="19"/>
      <c r="I108" s="20"/>
      <c r="J108" s="20"/>
      <c r="K108" s="21"/>
    </row>
    <row r="109" spans="1:11" ht="16.5" thickBot="1" thickTop="1">
      <c r="A109" s="67" t="s">
        <v>92</v>
      </c>
      <c r="B109" s="68"/>
      <c r="C109" s="68"/>
      <c r="D109" s="68"/>
      <c r="E109" s="69"/>
      <c r="F109" s="45">
        <f>SUM(F64,F46,F13)</f>
        <v>670076.8299999998</v>
      </c>
      <c r="G109" s="45">
        <f>SUM(G64,G46,G13)</f>
        <v>465950.72</v>
      </c>
      <c r="H109" s="46">
        <f>SUM(H64,H46,H13)</f>
        <v>24689.95</v>
      </c>
      <c r="I109" s="45">
        <f>SUM(I64,I46,I13)</f>
        <v>620457.3400000001</v>
      </c>
      <c r="J109" s="45">
        <f>SUM(J64,J46,J13)</f>
        <v>478235.5900000001</v>
      </c>
      <c r="K109" s="47">
        <f>SUM(K64,K46,K13)</f>
        <v>21889.6</v>
      </c>
    </row>
    <row r="110" spans="1:11" ht="13.5" thickTop="1">
      <c r="A110" s="70" t="s">
        <v>95</v>
      </c>
      <c r="B110" s="71"/>
      <c r="C110" s="71"/>
      <c r="D110" s="71"/>
      <c r="E110" s="72"/>
      <c r="F110" s="20">
        <f>F109-F111</f>
        <v>588339.6899999998</v>
      </c>
      <c r="G110" s="20">
        <f>G109-G111</f>
        <v>465750.85</v>
      </c>
      <c r="H110" s="49">
        <v>24689.95</v>
      </c>
      <c r="I110" s="20">
        <f>I109-I111</f>
        <v>560791.42</v>
      </c>
      <c r="J110" s="20">
        <f>J109-J111</f>
        <v>477404.6700000001</v>
      </c>
      <c r="K110" s="41"/>
    </row>
    <row r="111" spans="1:11" ht="13.5" thickBot="1">
      <c r="A111" s="77" t="s">
        <v>96</v>
      </c>
      <c r="B111" s="78"/>
      <c r="C111" s="78"/>
      <c r="D111" s="78"/>
      <c r="E111" s="79"/>
      <c r="F111" s="42">
        <f>SUM(F17,F20,F23,F26,F31,F34,F38,F68,F73,F79,F87,F90,)</f>
        <v>81737.14000000001</v>
      </c>
      <c r="G111" s="42">
        <f>SUM(G90,G87,G79,G73,)</f>
        <v>199.87000000000003</v>
      </c>
      <c r="H111" s="43"/>
      <c r="I111" s="42">
        <f>SUM(I90,I79,I73,I38,I34,I31,I26,I23,I20,I17)</f>
        <v>59665.92</v>
      </c>
      <c r="J111" s="42">
        <f>SUM(J90,J79,J73,)</f>
        <v>830.92</v>
      </c>
      <c r="K111" s="44"/>
    </row>
    <row r="112" ht="13.5" thickTop="1"/>
    <row r="113" ht="12.75">
      <c r="F113" s="48"/>
    </row>
  </sheetData>
  <sheetProtection/>
  <mergeCells count="23">
    <mergeCell ref="B10:B11"/>
    <mergeCell ref="C10:E10"/>
    <mergeCell ref="F10:H10"/>
    <mergeCell ref="J2:K2"/>
    <mergeCell ref="J3:K3"/>
    <mergeCell ref="J4:K4"/>
    <mergeCell ref="J5:K5"/>
    <mergeCell ref="A109:E109"/>
    <mergeCell ref="A110:E110"/>
    <mergeCell ref="B8:G8"/>
    <mergeCell ref="A42:A43"/>
    <mergeCell ref="B42:B43"/>
    <mergeCell ref="C42:E42"/>
    <mergeCell ref="A111:E111"/>
    <mergeCell ref="I10:K10"/>
    <mergeCell ref="I42:K42"/>
    <mergeCell ref="A83:A84"/>
    <mergeCell ref="B83:B84"/>
    <mergeCell ref="C83:E83"/>
    <mergeCell ref="F83:H83"/>
    <mergeCell ref="I83:K83"/>
    <mergeCell ref="F42:H42"/>
    <mergeCell ref="A10:A11"/>
  </mergeCells>
  <printOptions/>
  <pageMargins left="0.5118110236220472" right="0.5118110236220472" top="0.5905511811023623" bottom="0.5905511811023623" header="0.5118110236220472" footer="0.5118110236220472"/>
  <pageSetup firstPageNumber="18" useFirstPageNumber="1" horizontalDpi="600" verticalDpi="600" orientation="landscape" paperSize="9" scale="99" r:id="rId1"/>
  <headerFooter alignWithMargins="0">
    <oddFooter>&amp;CStrona&amp;P</oddFooter>
  </headerFooter>
  <rowBreaks count="2" manualBreakCount="2">
    <brk id="40" max="10" man="1"/>
    <brk id="8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pracownik</cp:lastModifiedBy>
  <cp:lastPrinted>2011-04-28T08:51:48Z</cp:lastPrinted>
  <dcterms:created xsi:type="dcterms:W3CDTF">2011-04-18T11:59:46Z</dcterms:created>
  <dcterms:modified xsi:type="dcterms:W3CDTF">2011-04-28T08:52:04Z</dcterms:modified>
  <cp:category/>
  <cp:version/>
  <cp:contentType/>
  <cp:contentStatus/>
</cp:coreProperties>
</file>