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<sst xmlns="http://schemas.openxmlformats.org/spreadsheetml/2006/main" count="69" uniqueCount="47">
  <si>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Lp.</t>
  </si>
  <si>
    <t>Nazwa i cel</t>
  </si>
  <si>
    <t>Jednostka odpowiedzialna/koordynująca</t>
  </si>
  <si>
    <t>Okres realizacji (w wierszu program/umowa)</t>
  </si>
  <si>
    <t>Klasyfikacja budżetowa</t>
  </si>
  <si>
    <t>Łączne nakłady finansowe</t>
  </si>
  <si>
    <t>od</t>
  </si>
  <si>
    <t>do</t>
  </si>
  <si>
    <t>Dział</t>
  </si>
  <si>
    <t>Przedsięwzięcia ogółem</t>
  </si>
  <si>
    <t>Rozdział</t>
  </si>
  <si>
    <t>Budowa sieci wodociągowej i kanalizacyjnej z przyłączami dla potrzeb uzbrojenia terenów inwestycyjnych w Wolborzu ul. Gadki</t>
  </si>
  <si>
    <t>010</t>
  </si>
  <si>
    <t>01010</t>
  </si>
  <si>
    <t>Przebudowa drogi gminnej Polichno - Żarnowica</t>
  </si>
  <si>
    <t>Program ochrony wód Zbiornika Sulejowskiego - budowa kanalizacji sanitarnej południowo - wschodniej części gminy Wolbórz</t>
  </si>
  <si>
    <t>Urząd Miejski w Wolborzu</t>
  </si>
  <si>
    <t>Przebudowa drogi gminnej Psary Lechawa - Proszenie</t>
  </si>
  <si>
    <t>600</t>
  </si>
  <si>
    <t>60016</t>
  </si>
  <si>
    <t>Opracowanie dokumentacji technicznej i raportu oddziaływania na środowisko "Budowy drogi gminnej Adamów -Bronisławów"</t>
  </si>
  <si>
    <t>Opracowanie dokumentacji technicznej przebudowy drogi Proszenie - Golesze - II i III etap</t>
  </si>
  <si>
    <t>Budowa kompleksu sportowego "Moje boisko Orlik 2012"</t>
  </si>
  <si>
    <t>926</t>
  </si>
  <si>
    <t>92601</t>
  </si>
  <si>
    <t>Udział Gminy Wolbórz w projekcie "Budowa Zintegrowanego Systemu e-Usług Publicznych Województwa Łódzkiego" (Wrota Regionu Łódzkiego)</t>
  </si>
  <si>
    <t>750</t>
  </si>
  <si>
    <t>75095</t>
  </si>
  <si>
    <t>Opracowanie miejscowego planu zagospodarowania przestrzennego dla terenu pod budowę odwodnicy Wolborza</t>
  </si>
  <si>
    <t>Aktualizacja Studium uwarunkowań i kierunków zagospodarowania przestrzennego gminy oraz Plan Zagospodarowania Przestrzennego</t>
  </si>
  <si>
    <t>Opracowanie dokumentacji i prace przygotowawcze budowy odcinka wodociągu, kanalizacji i nawierzchni ulicy Różanej w Wolborzu</t>
  </si>
  <si>
    <t>Remont budynku Miejskiego Ośrodka Kultury w Wolborzu</t>
  </si>
  <si>
    <t>Limity wydatków w latach:</t>
  </si>
  <si>
    <t>Plan</t>
  </si>
  <si>
    <t>Wykonanie</t>
  </si>
  <si>
    <t>%</t>
  </si>
  <si>
    <t xml:space="preserve"> - WYDATKI BIEŻĄCE</t>
  </si>
  <si>
    <t xml:space="preserve"> - WYDATKI MAJĄTKOWE</t>
  </si>
  <si>
    <t>a) programy, projekty lub zadania związane z programami realizowanymi z udziałem środków Unii Europejskiej</t>
  </si>
  <si>
    <t>b) programy, projekty lub zadania pozostałe</t>
  </si>
  <si>
    <t>Limit zobowiązań</t>
  </si>
  <si>
    <t>Sprawozdanie z realizacji przedsięwzięć za 2011 rok</t>
  </si>
  <si>
    <t>Uzbrojenie terenów przeznaczonych pod zabudowę letniskową</t>
  </si>
  <si>
    <t>do sprawozdania z wykonania</t>
  </si>
  <si>
    <t>budżetu Gminy Wolbórz</t>
  </si>
  <si>
    <t>na dzień 31 grudnia 2011 r.</t>
  </si>
  <si>
    <t>Załącznik Nr 16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</si>
</sst>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_-* #,##0.000\ _z_ł_-;\-* #,##0.000\ _z_ł_-;_-* &quot;-&quot;??\ _z_ł_-;_-@_-"/>
    <numFmt numFmtId="166" formatCode="_-* #,##0.0\ _z_ł_-;\-* #,##0.0\ _z_ł_-;_-* &quot;-&quot;??\ _z_ł_-;_-@_-"/>
  </numFmts>
  <fonts count="3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3" fontId="22" fillId="0" borderId="10" xfId="42" applyFont="1" applyBorder="1" applyAlignment="1">
      <alignment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43" fontId="24" fillId="0" borderId="10" xfId="0" applyNumberFormat="1" applyFont="1" applyBorder="1" applyAlignment="1">
      <alignment vertical="center"/>
    </xf>
    <xf numFmtId="43" fontId="25" fillId="0" borderId="10" xfId="42" applyFont="1" applyBorder="1" applyAlignment="1">
      <alignment vertical="center"/>
    </xf>
    <xf numFmtId="0" fontId="24" fillId="6" borderId="11" xfId="0" applyFont="1" applyFill="1" applyBorder="1" applyAlignment="1">
      <alignment/>
    </xf>
    <xf numFmtId="43" fontId="23" fillId="6" borderId="11" xfId="0" applyNumberFormat="1" applyFont="1" applyFill="1" applyBorder="1" applyAlignment="1">
      <alignment vertical="center"/>
    </xf>
    <xf numFmtId="0" fontId="23" fillId="24" borderId="12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43" fontId="27" fillId="0" borderId="10" xfId="42" applyFont="1" applyBorder="1" applyAlignment="1">
      <alignment vertical="center"/>
    </xf>
    <xf numFmtId="43" fontId="27" fillId="0" borderId="13" xfId="42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6" fillId="0" borderId="11" xfId="0" applyFont="1" applyBorder="1" applyAlignment="1">
      <alignment horizontal="center" vertical="center" wrapText="1"/>
    </xf>
    <xf numFmtId="43" fontId="27" fillId="0" borderId="14" xfId="42" applyFont="1" applyBorder="1" applyAlignment="1">
      <alignment vertical="center"/>
    </xf>
    <xf numFmtId="43" fontId="27" fillId="0" borderId="15" xfId="42" applyFont="1" applyBorder="1" applyAlignment="1">
      <alignment vertical="center"/>
    </xf>
    <xf numFmtId="43" fontId="27" fillId="0" borderId="16" xfId="42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3" fontId="27" fillId="0" borderId="11" xfId="42" applyFont="1" applyBorder="1" applyAlignment="1">
      <alignment vertical="center"/>
    </xf>
    <xf numFmtId="43" fontId="27" fillId="0" borderId="17" xfId="42" applyFont="1" applyBorder="1" applyAlignment="1">
      <alignment vertical="center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43" fontId="27" fillId="0" borderId="18" xfId="42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43" fontId="27" fillId="0" borderId="10" xfId="42" applyFont="1" applyBorder="1" applyAlignment="1">
      <alignment vertical="center" wrapText="1"/>
    </xf>
    <xf numFmtId="43" fontId="27" fillId="0" borderId="14" xfId="42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/>
    </xf>
    <xf numFmtId="43" fontId="27" fillId="0" borderId="21" xfId="42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43" fontId="22" fillId="0" borderId="10" xfId="0" applyNumberFormat="1" applyFont="1" applyBorder="1" applyAlignment="1">
      <alignment vertical="center"/>
    </xf>
    <xf numFmtId="43" fontId="22" fillId="0" borderId="14" xfId="0" applyNumberFormat="1" applyFont="1" applyBorder="1" applyAlignment="1">
      <alignment vertical="center"/>
    </xf>
    <xf numFmtId="0" fontId="26" fillId="0" borderId="23" xfId="0" applyFont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27" fillId="0" borderId="10" xfId="42" applyNumberFormat="1" applyFont="1" applyBorder="1" applyAlignment="1">
      <alignment vertical="center"/>
    </xf>
    <xf numFmtId="164" fontId="27" fillId="0" borderId="17" xfId="42" applyNumberFormat="1" applyFont="1" applyBorder="1" applyAlignment="1">
      <alignment vertical="center"/>
    </xf>
    <xf numFmtId="166" fontId="27" fillId="0" borderId="18" xfId="42" applyNumberFormat="1" applyFont="1" applyBorder="1" applyAlignment="1">
      <alignment vertical="center"/>
    </xf>
    <xf numFmtId="166" fontId="27" fillId="0" borderId="11" xfId="42" applyNumberFormat="1" applyFont="1" applyBorder="1" applyAlignment="1">
      <alignment vertical="center"/>
    </xf>
    <xf numFmtId="164" fontId="27" fillId="25" borderId="10" xfId="42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3" fontId="27" fillId="0" borderId="25" xfId="42" applyFont="1" applyBorder="1" applyAlignment="1">
      <alignment vertical="center"/>
    </xf>
    <xf numFmtId="43" fontId="25" fillId="0" borderId="10" xfId="0" applyNumberFormat="1" applyFont="1" applyBorder="1" applyAlignment="1">
      <alignment vertical="center"/>
    </xf>
    <xf numFmtId="43" fontId="25" fillId="0" borderId="26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6" borderId="11" xfId="0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/>
    </xf>
    <xf numFmtId="0" fontId="23" fillId="24" borderId="37" xfId="0" applyFont="1" applyFill="1" applyBorder="1" applyAlignment="1">
      <alignment horizontal="center" vertical="center"/>
    </xf>
    <xf numFmtId="0" fontId="23" fillId="24" borderId="38" xfId="0" applyFont="1" applyFill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wrapText="1"/>
    </xf>
    <xf numFmtId="0" fontId="23" fillId="24" borderId="40" xfId="0" applyFont="1" applyFill="1" applyBorder="1" applyAlignment="1">
      <alignment horizontal="center" vertical="center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42" xfId="0" applyFont="1" applyFill="1" applyBorder="1" applyAlignment="1">
      <alignment horizontal="center" vertical="center" wrapText="1"/>
    </xf>
    <xf numFmtId="0" fontId="23" fillId="24" borderId="4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workbookViewId="0" topLeftCell="A1">
      <selection activeCell="L9" sqref="L9:L10"/>
    </sheetView>
  </sheetViews>
  <sheetFormatPr defaultColWidth="8.796875" defaultRowHeight="14.25"/>
  <cols>
    <col min="1" max="1" width="2.59765625" style="0" customWidth="1"/>
    <col min="2" max="2" width="47" style="0" customWidth="1"/>
    <col min="3" max="3" width="11.19921875" style="0" customWidth="1"/>
    <col min="4" max="4" width="6.09765625" style="0" customWidth="1"/>
    <col min="5" max="5" width="5.8984375" style="0" customWidth="1"/>
    <col min="6" max="6" width="5" style="0" customWidth="1"/>
    <col min="7" max="7" width="6.19921875" style="0" customWidth="1"/>
    <col min="8" max="9" width="13.09765625" style="0" customWidth="1"/>
    <col min="10" max="10" width="11.8984375" style="0" customWidth="1"/>
    <col min="11" max="11" width="7.19921875" style="0" customWidth="1"/>
    <col min="12" max="12" width="11.19921875" style="0" customWidth="1"/>
    <col min="13" max="13" width="12.09765625" style="0" customWidth="1"/>
  </cols>
  <sheetData>
    <row r="1" spans="1:13" ht="15" customHeight="1">
      <c r="A1" s="1"/>
      <c r="L1" s="92" t="s">
        <v>46</v>
      </c>
      <c r="M1" s="92"/>
    </row>
    <row r="2" spans="1:13" ht="15" customHeight="1">
      <c r="A2" s="1"/>
      <c r="L2" s="92" t="s">
        <v>43</v>
      </c>
      <c r="M2" s="92"/>
    </row>
    <row r="3" spans="1:13" ht="15" customHeight="1">
      <c r="A3" s="1"/>
      <c r="L3" s="92" t="s">
        <v>44</v>
      </c>
      <c r="M3" s="92"/>
    </row>
    <row r="4" spans="1:13" ht="15" customHeight="1">
      <c r="A4" s="1"/>
      <c r="L4" s="92" t="s">
        <v>45</v>
      </c>
      <c r="M4" s="92"/>
    </row>
    <row r="5" spans="1:13" ht="2.25" customHeight="1">
      <c r="A5" s="1"/>
      <c r="L5" s="54"/>
      <c r="M5" s="2"/>
    </row>
    <row r="6" spans="1:13" ht="18.75" customHeight="1">
      <c r="A6" s="73" t="s">
        <v>41</v>
      </c>
      <c r="B6" s="73"/>
      <c r="C6" s="73"/>
      <c r="D6" s="73"/>
      <c r="E6" s="73"/>
      <c r="F6" s="73"/>
      <c r="G6" s="73"/>
      <c r="H6" s="73"/>
      <c r="I6" s="73"/>
      <c r="J6" s="3"/>
      <c r="K6" s="3"/>
      <c r="L6" s="4"/>
      <c r="M6" s="19"/>
    </row>
    <row r="7" ht="3" customHeight="1" thickBot="1">
      <c r="M7" s="19"/>
    </row>
    <row r="8" spans="1:13" ht="36" customHeight="1" thickBot="1">
      <c r="A8" s="80" t="s">
        <v>0</v>
      </c>
      <c r="B8" s="82" t="s">
        <v>1</v>
      </c>
      <c r="C8" s="84" t="s">
        <v>2</v>
      </c>
      <c r="D8" s="87" t="s">
        <v>3</v>
      </c>
      <c r="E8" s="87"/>
      <c r="F8" s="74" t="s">
        <v>4</v>
      </c>
      <c r="G8" s="74"/>
      <c r="H8" s="75" t="s">
        <v>5</v>
      </c>
      <c r="I8" s="78" t="s">
        <v>32</v>
      </c>
      <c r="J8" s="79"/>
      <c r="K8" s="79"/>
      <c r="L8" s="74"/>
      <c r="M8" s="75" t="s">
        <v>40</v>
      </c>
    </row>
    <row r="9" spans="1:13" ht="18" customHeight="1" thickBot="1">
      <c r="A9" s="80"/>
      <c r="B9" s="82"/>
      <c r="C9" s="85"/>
      <c r="D9" s="80" t="s">
        <v>6</v>
      </c>
      <c r="E9" s="80" t="s">
        <v>7</v>
      </c>
      <c r="F9" s="80" t="s">
        <v>8</v>
      </c>
      <c r="G9" s="80" t="s">
        <v>10</v>
      </c>
      <c r="H9" s="76"/>
      <c r="I9" s="89">
        <v>2011</v>
      </c>
      <c r="J9" s="90"/>
      <c r="K9" s="91"/>
      <c r="L9" s="80">
        <v>2012</v>
      </c>
      <c r="M9" s="76"/>
    </row>
    <row r="10" spans="1:13" ht="18" customHeight="1" thickBot="1">
      <c r="A10" s="81"/>
      <c r="B10" s="83"/>
      <c r="C10" s="86"/>
      <c r="D10" s="88"/>
      <c r="E10" s="88"/>
      <c r="F10" s="88"/>
      <c r="G10" s="88"/>
      <c r="H10" s="77"/>
      <c r="I10" s="13" t="s">
        <v>33</v>
      </c>
      <c r="J10" s="53" t="s">
        <v>34</v>
      </c>
      <c r="K10" s="53" t="s">
        <v>35</v>
      </c>
      <c r="L10" s="88"/>
      <c r="M10" s="77"/>
    </row>
    <row r="11" spans="1:13" ht="18.75" customHeight="1">
      <c r="A11" s="11"/>
      <c r="B11" s="72" t="s">
        <v>9</v>
      </c>
      <c r="C11" s="72"/>
      <c r="D11" s="72"/>
      <c r="E11" s="72"/>
      <c r="F11" s="72"/>
      <c r="G11" s="72"/>
      <c r="H11" s="12">
        <f>SUM(H12:H13)</f>
        <v>37198757.519999996</v>
      </c>
      <c r="I11" s="12">
        <f>SUM(I12:I13)</f>
        <v>17843021.95</v>
      </c>
      <c r="J11" s="12">
        <f>SUM(J12:J13)</f>
        <v>17622000.29</v>
      </c>
      <c r="K11" s="59">
        <f aca="true" t="shared" si="0" ref="K11:K16">SUM(J11/I11*100)</f>
        <v>98.7612991755581</v>
      </c>
      <c r="L11" s="12">
        <f>SUM(L12:L13)</f>
        <v>7551323.279999999</v>
      </c>
      <c r="M11" s="12">
        <f>SUM(M12:M13)</f>
        <v>25394345.229999997</v>
      </c>
    </row>
    <row r="12" spans="1:13" ht="18" customHeight="1">
      <c r="A12" s="7"/>
      <c r="B12" s="68" t="s">
        <v>36</v>
      </c>
      <c r="C12" s="68"/>
      <c r="D12" s="68"/>
      <c r="E12" s="68"/>
      <c r="F12" s="68"/>
      <c r="G12" s="68"/>
      <c r="H12" s="6">
        <f>SUM(H22)</f>
        <v>100150.23000000001</v>
      </c>
      <c r="I12" s="6">
        <f>SUM(I22)</f>
        <v>31290</v>
      </c>
      <c r="J12" s="6">
        <f>SUM(J22)</f>
        <v>16405.899999999998</v>
      </c>
      <c r="K12" s="55">
        <f t="shared" si="0"/>
        <v>52.4317673378076</v>
      </c>
      <c r="L12" s="6">
        <f>SUM(L22)</f>
        <v>0</v>
      </c>
      <c r="M12" s="6">
        <f>SUM(M22)</f>
        <v>31290</v>
      </c>
    </row>
    <row r="13" spans="1:13" ht="18" customHeight="1">
      <c r="A13" s="7"/>
      <c r="B13" s="68" t="s">
        <v>37</v>
      </c>
      <c r="C13" s="68"/>
      <c r="D13" s="68"/>
      <c r="E13" s="68"/>
      <c r="F13" s="68"/>
      <c r="G13" s="68"/>
      <c r="H13" s="6">
        <f>SUM(H16+H25)</f>
        <v>37098607.29</v>
      </c>
      <c r="I13" s="6">
        <f>SUM(I16+I25)</f>
        <v>17811731.95</v>
      </c>
      <c r="J13" s="6">
        <f>SUM(J16+J25)</f>
        <v>17605594.39</v>
      </c>
      <c r="K13" s="55">
        <f t="shared" si="0"/>
        <v>98.84268660353382</v>
      </c>
      <c r="L13" s="6">
        <f>SUM(L16+L25)</f>
        <v>7551323.279999999</v>
      </c>
      <c r="M13" s="6">
        <f>SUM(M16+M25)</f>
        <v>25363055.229999997</v>
      </c>
    </row>
    <row r="14" spans="1:13" ht="20.25" customHeight="1">
      <c r="A14" s="7"/>
      <c r="B14" s="69" t="s">
        <v>38</v>
      </c>
      <c r="C14" s="70"/>
      <c r="D14" s="70"/>
      <c r="E14" s="70"/>
      <c r="F14" s="70"/>
      <c r="G14" s="71"/>
      <c r="H14" s="10">
        <f aca="true" t="shared" si="1" ref="H14:M14">SUM(H15:H16)</f>
        <v>33824213.93</v>
      </c>
      <c r="I14" s="10">
        <f t="shared" si="1"/>
        <v>16857060.99</v>
      </c>
      <c r="J14" s="10">
        <f t="shared" si="1"/>
        <v>16736563.6</v>
      </c>
      <c r="K14" s="55">
        <f t="shared" si="0"/>
        <v>99.28518150304207</v>
      </c>
      <c r="L14" s="10">
        <f t="shared" si="1"/>
        <v>6517959.02</v>
      </c>
      <c r="M14" s="10">
        <f t="shared" si="1"/>
        <v>23375020.009999998</v>
      </c>
    </row>
    <row r="15" spans="1:13" ht="18" customHeight="1">
      <c r="A15" s="7"/>
      <c r="B15" s="68" t="s">
        <v>36</v>
      </c>
      <c r="C15" s="68"/>
      <c r="D15" s="68"/>
      <c r="E15" s="68"/>
      <c r="F15" s="68"/>
      <c r="G15" s="68"/>
      <c r="H15" s="9">
        <v>0</v>
      </c>
      <c r="I15" s="9">
        <v>0</v>
      </c>
      <c r="J15" s="9">
        <v>0</v>
      </c>
      <c r="K15" s="55">
        <v>0</v>
      </c>
      <c r="L15" s="9">
        <f>SUM(L22)</f>
        <v>0</v>
      </c>
      <c r="M15" s="9">
        <v>0</v>
      </c>
    </row>
    <row r="16" spans="1:13" ht="18" customHeight="1">
      <c r="A16" s="7"/>
      <c r="B16" s="68" t="s">
        <v>37</v>
      </c>
      <c r="C16" s="68"/>
      <c r="D16" s="68"/>
      <c r="E16" s="68"/>
      <c r="F16" s="68"/>
      <c r="G16" s="68"/>
      <c r="H16" s="6">
        <f>SUM(H17:H20)</f>
        <v>33824213.93</v>
      </c>
      <c r="I16" s="6">
        <f>SUM(I17:I20)</f>
        <v>16857060.99</v>
      </c>
      <c r="J16" s="6">
        <f>SUM(J17:J20)</f>
        <v>16736563.6</v>
      </c>
      <c r="K16" s="55">
        <f t="shared" si="0"/>
        <v>99.28518150304207</v>
      </c>
      <c r="L16" s="6">
        <f>SUM(L17:L20)</f>
        <v>6517959.02</v>
      </c>
      <c r="M16" s="6">
        <f>SUM(M17:M20)</f>
        <v>23375020.009999998</v>
      </c>
    </row>
    <row r="17" spans="1:13" ht="23.25" customHeight="1">
      <c r="A17" s="60">
        <v>1</v>
      </c>
      <c r="B17" s="14" t="s">
        <v>14</v>
      </c>
      <c r="C17" s="20" t="s">
        <v>16</v>
      </c>
      <c r="D17" s="15">
        <v>2009</v>
      </c>
      <c r="E17" s="15">
        <v>2011</v>
      </c>
      <c r="F17" s="15">
        <v>600</v>
      </c>
      <c r="G17" s="15">
        <v>60016</v>
      </c>
      <c r="H17" s="16">
        <v>6356854.99</v>
      </c>
      <c r="I17" s="16">
        <v>3158729.18</v>
      </c>
      <c r="J17" s="16">
        <v>3158729.18</v>
      </c>
      <c r="K17" s="55">
        <f>SUM(J17/I17*100)</f>
        <v>100</v>
      </c>
      <c r="L17" s="16">
        <v>0</v>
      </c>
      <c r="M17" s="17">
        <v>3158729.18</v>
      </c>
    </row>
    <row r="18" spans="1:13" ht="29.25" customHeight="1">
      <c r="A18" s="60">
        <v>2</v>
      </c>
      <c r="B18" s="14" t="s">
        <v>15</v>
      </c>
      <c r="C18" s="20" t="s">
        <v>16</v>
      </c>
      <c r="D18" s="48">
        <v>2006</v>
      </c>
      <c r="E18" s="48">
        <v>2012</v>
      </c>
      <c r="F18" s="48">
        <v>900</v>
      </c>
      <c r="G18" s="48">
        <v>90001</v>
      </c>
      <c r="H18" s="16">
        <v>25101860.44</v>
      </c>
      <c r="I18" s="16">
        <v>11368231.61</v>
      </c>
      <c r="J18" s="16">
        <v>11355801.89</v>
      </c>
      <c r="K18" s="55">
        <f>SUM(J18/I18*100)</f>
        <v>99.89066267800996</v>
      </c>
      <c r="L18" s="16">
        <v>6517959.02</v>
      </c>
      <c r="M18" s="17">
        <v>17886190.63</v>
      </c>
    </row>
    <row r="19" spans="1:13" ht="23.25" customHeight="1">
      <c r="A19" s="60">
        <v>3</v>
      </c>
      <c r="B19" s="45" t="s">
        <v>31</v>
      </c>
      <c r="C19" s="46" t="s">
        <v>16</v>
      </c>
      <c r="D19" s="49">
        <v>2010</v>
      </c>
      <c r="E19" s="49">
        <v>2011</v>
      </c>
      <c r="F19" s="49">
        <v>921</v>
      </c>
      <c r="G19" s="49">
        <v>92109</v>
      </c>
      <c r="H19" s="47">
        <v>690800</v>
      </c>
      <c r="I19" s="16">
        <v>687609.7</v>
      </c>
      <c r="J19" s="16">
        <v>579542.03</v>
      </c>
      <c r="K19" s="55">
        <f>SUM(J19/I19*100)</f>
        <v>84.28357395190906</v>
      </c>
      <c r="L19" s="16">
        <v>0</v>
      </c>
      <c r="M19" s="17">
        <v>687609.7</v>
      </c>
    </row>
    <row r="20" spans="1:13" ht="23.25" customHeight="1">
      <c r="A20" s="60">
        <v>4</v>
      </c>
      <c r="B20" s="45" t="s">
        <v>17</v>
      </c>
      <c r="C20" s="46" t="s">
        <v>16</v>
      </c>
      <c r="D20" s="64">
        <v>2008</v>
      </c>
      <c r="E20" s="64">
        <v>2011</v>
      </c>
      <c r="F20" s="64">
        <v>600</v>
      </c>
      <c r="G20" s="64">
        <v>60016</v>
      </c>
      <c r="H20" s="47">
        <v>1674698.5</v>
      </c>
      <c r="I20" s="16">
        <v>1642490.5</v>
      </c>
      <c r="J20" s="16">
        <v>1642490.5</v>
      </c>
      <c r="K20" s="55">
        <f>SUM(J20/I20*100)</f>
        <v>100</v>
      </c>
      <c r="L20" s="16">
        <v>0</v>
      </c>
      <c r="M20" s="65">
        <v>1642490.5</v>
      </c>
    </row>
    <row r="21" spans="1:13" ht="20.25" customHeight="1">
      <c r="A21" s="8"/>
      <c r="B21" s="69" t="s">
        <v>39</v>
      </c>
      <c r="C21" s="70"/>
      <c r="D21" s="70"/>
      <c r="E21" s="70"/>
      <c r="F21" s="70"/>
      <c r="G21" s="71"/>
      <c r="H21" s="66">
        <f aca="true" t="shared" si="2" ref="H21:M21">SUM(H25+H22)</f>
        <v>3374543.5900000003</v>
      </c>
      <c r="I21" s="66">
        <f t="shared" si="2"/>
        <v>985960.96</v>
      </c>
      <c r="J21" s="66">
        <f t="shared" si="2"/>
        <v>885436.6900000001</v>
      </c>
      <c r="K21" s="55">
        <f aca="true" t="shared" si="3" ref="K21:K32">SUM(J21/I21*100)</f>
        <v>89.80443708440546</v>
      </c>
      <c r="L21" s="66">
        <f t="shared" si="2"/>
        <v>1033364.26</v>
      </c>
      <c r="M21" s="67">
        <f t="shared" si="2"/>
        <v>2019325.22</v>
      </c>
    </row>
    <row r="22" spans="1:13" ht="18" customHeight="1">
      <c r="A22" s="8"/>
      <c r="B22" s="68" t="s">
        <v>36</v>
      </c>
      <c r="C22" s="68"/>
      <c r="D22" s="68"/>
      <c r="E22" s="68"/>
      <c r="F22" s="68"/>
      <c r="G22" s="68"/>
      <c r="H22" s="50">
        <f aca="true" t="shared" si="4" ref="H22:M22">SUM(H23:H24)</f>
        <v>100150.23000000001</v>
      </c>
      <c r="I22" s="50">
        <f t="shared" si="4"/>
        <v>31290</v>
      </c>
      <c r="J22" s="50">
        <f>SUM(J23:J24)</f>
        <v>16405.899999999998</v>
      </c>
      <c r="K22" s="55">
        <f t="shared" si="3"/>
        <v>52.4317673378076</v>
      </c>
      <c r="L22" s="50">
        <f t="shared" si="4"/>
        <v>0</v>
      </c>
      <c r="M22" s="51">
        <f t="shared" si="4"/>
        <v>31290</v>
      </c>
    </row>
    <row r="23" spans="1:13" ht="29.25" customHeight="1">
      <c r="A23" s="60">
        <v>5</v>
      </c>
      <c r="B23" s="14" t="s">
        <v>28</v>
      </c>
      <c r="C23" s="20" t="s">
        <v>16</v>
      </c>
      <c r="D23" s="15">
        <v>2009</v>
      </c>
      <c r="E23" s="15">
        <v>2011</v>
      </c>
      <c r="F23" s="15">
        <v>710</v>
      </c>
      <c r="G23" s="15">
        <v>71004</v>
      </c>
      <c r="H23" s="43">
        <v>34229.18</v>
      </c>
      <c r="I23" s="43">
        <v>10406</v>
      </c>
      <c r="J23" s="43">
        <v>10405.96</v>
      </c>
      <c r="K23" s="55">
        <f t="shared" si="3"/>
        <v>99.99961560638091</v>
      </c>
      <c r="L23" s="43">
        <v>0</v>
      </c>
      <c r="M23" s="44">
        <v>10406</v>
      </c>
    </row>
    <row r="24" spans="1:13" ht="29.25" customHeight="1">
      <c r="A24" s="60">
        <v>6</v>
      </c>
      <c r="B24" s="42" t="s">
        <v>29</v>
      </c>
      <c r="C24" s="20" t="s">
        <v>16</v>
      </c>
      <c r="D24" s="15">
        <v>2010</v>
      </c>
      <c r="E24" s="15">
        <v>2011</v>
      </c>
      <c r="F24" s="15">
        <v>710</v>
      </c>
      <c r="G24" s="15">
        <v>71004</v>
      </c>
      <c r="H24" s="43">
        <v>65921.05</v>
      </c>
      <c r="I24" s="43">
        <v>20884</v>
      </c>
      <c r="J24" s="43">
        <v>5999.94</v>
      </c>
      <c r="K24" s="55">
        <f t="shared" si="3"/>
        <v>28.729841026623248</v>
      </c>
      <c r="L24" s="43">
        <v>0</v>
      </c>
      <c r="M24" s="44">
        <v>20884</v>
      </c>
    </row>
    <row r="25" spans="1:13" ht="19.5" customHeight="1">
      <c r="A25" s="60"/>
      <c r="B25" s="68" t="s">
        <v>37</v>
      </c>
      <c r="C25" s="68"/>
      <c r="D25" s="68"/>
      <c r="E25" s="68"/>
      <c r="F25" s="68"/>
      <c r="G25" s="68"/>
      <c r="H25" s="50">
        <f aca="true" t="shared" si="5" ref="H25:M25">SUM(H26:H32)</f>
        <v>3274393.3600000003</v>
      </c>
      <c r="I25" s="50">
        <f t="shared" si="5"/>
        <v>954670.96</v>
      </c>
      <c r="J25" s="50">
        <f>SUM(J26:J32)</f>
        <v>869030.79</v>
      </c>
      <c r="K25" s="55">
        <f t="shared" si="3"/>
        <v>91.02935214453366</v>
      </c>
      <c r="L25" s="50">
        <f t="shared" si="5"/>
        <v>1033364.26</v>
      </c>
      <c r="M25" s="51">
        <f t="shared" si="5"/>
        <v>1988035.22</v>
      </c>
    </row>
    <row r="26" spans="1:13" ht="29.25" customHeight="1">
      <c r="A26" s="60">
        <v>7</v>
      </c>
      <c r="B26" s="14" t="s">
        <v>11</v>
      </c>
      <c r="C26" s="20" t="s">
        <v>16</v>
      </c>
      <c r="D26" s="31">
        <v>2009</v>
      </c>
      <c r="E26" s="15">
        <v>2012</v>
      </c>
      <c r="F26" s="18" t="s">
        <v>12</v>
      </c>
      <c r="G26" s="18" t="s">
        <v>13</v>
      </c>
      <c r="H26" s="16">
        <v>1562598.56</v>
      </c>
      <c r="I26" s="16">
        <v>726000</v>
      </c>
      <c r="J26" s="16">
        <v>654878.33</v>
      </c>
      <c r="K26" s="55">
        <f t="shared" si="3"/>
        <v>90.20362672176307</v>
      </c>
      <c r="L26" s="16">
        <v>799364.26</v>
      </c>
      <c r="M26" s="21">
        <v>1525364.26</v>
      </c>
    </row>
    <row r="27" spans="1:13" ht="25.5" customHeight="1">
      <c r="A27" s="60">
        <v>8</v>
      </c>
      <c r="B27" s="14" t="s">
        <v>42</v>
      </c>
      <c r="C27" s="20" t="s">
        <v>16</v>
      </c>
      <c r="D27" s="31">
        <v>2008</v>
      </c>
      <c r="E27" s="15">
        <v>2012</v>
      </c>
      <c r="F27" s="18" t="s">
        <v>12</v>
      </c>
      <c r="G27" s="18" t="s">
        <v>13</v>
      </c>
      <c r="H27" s="16">
        <v>295995</v>
      </c>
      <c r="I27" s="16">
        <v>48910</v>
      </c>
      <c r="J27" s="16">
        <v>42408</v>
      </c>
      <c r="K27" s="55">
        <f t="shared" si="3"/>
        <v>86.70619505213658</v>
      </c>
      <c r="L27" s="16">
        <v>234000</v>
      </c>
      <c r="M27" s="22">
        <v>282910</v>
      </c>
    </row>
    <row r="28" spans="1:13" ht="29.25" customHeight="1">
      <c r="A28" s="60">
        <v>9</v>
      </c>
      <c r="B28" s="14" t="s">
        <v>30</v>
      </c>
      <c r="C28" s="28" t="s">
        <v>16</v>
      </c>
      <c r="D28" s="31">
        <v>2010</v>
      </c>
      <c r="E28" s="15">
        <v>2011</v>
      </c>
      <c r="F28" s="18" t="s">
        <v>18</v>
      </c>
      <c r="G28" s="18" t="s">
        <v>19</v>
      </c>
      <c r="H28" s="16">
        <v>20687.16</v>
      </c>
      <c r="I28" s="16">
        <v>7410</v>
      </c>
      <c r="J28" s="16">
        <v>3394</v>
      </c>
      <c r="K28" s="55">
        <f t="shared" si="3"/>
        <v>45.8029689608637</v>
      </c>
      <c r="L28" s="16"/>
      <c r="M28" s="23">
        <v>7410</v>
      </c>
    </row>
    <row r="29" spans="1:13" ht="29.25" customHeight="1">
      <c r="A29" s="60">
        <v>10</v>
      </c>
      <c r="B29" s="14" t="s">
        <v>20</v>
      </c>
      <c r="C29" s="37" t="s">
        <v>16</v>
      </c>
      <c r="D29" s="31">
        <v>2009</v>
      </c>
      <c r="E29" s="15">
        <v>2011</v>
      </c>
      <c r="F29" s="18" t="s">
        <v>18</v>
      </c>
      <c r="G29" s="18" t="s">
        <v>19</v>
      </c>
      <c r="H29" s="16">
        <v>50133.83</v>
      </c>
      <c r="I29" s="16">
        <v>11814</v>
      </c>
      <c r="J29" s="16">
        <v>11813.5</v>
      </c>
      <c r="K29" s="55">
        <f t="shared" si="3"/>
        <v>99.99576773319791</v>
      </c>
      <c r="L29" s="16"/>
      <c r="M29" s="17">
        <v>11814</v>
      </c>
    </row>
    <row r="30" spans="1:13" ht="29.25" customHeight="1">
      <c r="A30" s="61">
        <v>11</v>
      </c>
      <c r="B30" s="27" t="s">
        <v>21</v>
      </c>
      <c r="C30" s="52" t="s">
        <v>16</v>
      </c>
      <c r="D30" s="32">
        <v>2010</v>
      </c>
      <c r="E30" s="29">
        <v>2011</v>
      </c>
      <c r="F30" s="30" t="s">
        <v>18</v>
      </c>
      <c r="G30" s="30" t="s">
        <v>19</v>
      </c>
      <c r="H30" s="35">
        <v>40729.05</v>
      </c>
      <c r="I30" s="35">
        <v>22000</v>
      </c>
      <c r="J30" s="35">
        <v>18000</v>
      </c>
      <c r="K30" s="56">
        <f t="shared" si="3"/>
        <v>81.81818181818183</v>
      </c>
      <c r="L30" s="35"/>
      <c r="M30" s="17">
        <v>22000</v>
      </c>
    </row>
    <row r="31" spans="1:13" ht="32.25" customHeight="1">
      <c r="A31" s="62">
        <v>12</v>
      </c>
      <c r="B31" s="36" t="s">
        <v>25</v>
      </c>
      <c r="C31" s="37" t="s">
        <v>16</v>
      </c>
      <c r="D31" s="38">
        <v>2010</v>
      </c>
      <c r="E31" s="39">
        <v>2011</v>
      </c>
      <c r="F31" s="40" t="s">
        <v>26</v>
      </c>
      <c r="G31" s="40" t="s">
        <v>27</v>
      </c>
      <c r="H31" s="41">
        <v>21689.4</v>
      </c>
      <c r="I31" s="41">
        <v>14596.65</v>
      </c>
      <c r="J31" s="41">
        <v>14596.65</v>
      </c>
      <c r="K31" s="57">
        <f t="shared" si="3"/>
        <v>100</v>
      </c>
      <c r="L31" s="41"/>
      <c r="M31" s="17">
        <v>14596.65</v>
      </c>
    </row>
    <row r="32" spans="1:13" ht="25.5" customHeight="1">
      <c r="A32" s="63">
        <v>13</v>
      </c>
      <c r="B32" s="24" t="s">
        <v>22</v>
      </c>
      <c r="C32" s="20" t="s">
        <v>16</v>
      </c>
      <c r="D32" s="33">
        <v>2010</v>
      </c>
      <c r="E32" s="25">
        <v>2011</v>
      </c>
      <c r="F32" s="26" t="s">
        <v>23</v>
      </c>
      <c r="G32" s="26" t="s">
        <v>24</v>
      </c>
      <c r="H32" s="34">
        <v>1282560.36</v>
      </c>
      <c r="I32" s="34">
        <v>123940.31</v>
      </c>
      <c r="J32" s="34">
        <v>123940.31</v>
      </c>
      <c r="K32" s="58">
        <f t="shared" si="3"/>
        <v>100</v>
      </c>
      <c r="L32" s="34"/>
      <c r="M32" s="23">
        <v>123940.31</v>
      </c>
    </row>
    <row r="33" spans="1:12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</sheetData>
  <mergeCells count="28">
    <mergeCell ref="L1:M1"/>
    <mergeCell ref="L2:M2"/>
    <mergeCell ref="L3:M3"/>
    <mergeCell ref="L4:M4"/>
    <mergeCell ref="D8:E8"/>
    <mergeCell ref="D9:D10"/>
    <mergeCell ref="E9:E10"/>
    <mergeCell ref="M8:M10"/>
    <mergeCell ref="I9:K9"/>
    <mergeCell ref="F9:F10"/>
    <mergeCell ref="G9:G10"/>
    <mergeCell ref="L9:L10"/>
    <mergeCell ref="B11:G11"/>
    <mergeCell ref="B12:G12"/>
    <mergeCell ref="B13:G13"/>
    <mergeCell ref="A6:I6"/>
    <mergeCell ref="F8:G8"/>
    <mergeCell ref="H8:H10"/>
    <mergeCell ref="I8:L8"/>
    <mergeCell ref="A8:A10"/>
    <mergeCell ref="B8:B10"/>
    <mergeCell ref="C8:C10"/>
    <mergeCell ref="B22:G22"/>
    <mergeCell ref="B25:G25"/>
    <mergeCell ref="B16:G16"/>
    <mergeCell ref="B14:G14"/>
    <mergeCell ref="B15:G15"/>
    <mergeCell ref="B21:G21"/>
  </mergeCells>
  <printOptions horizontalCentered="1"/>
  <pageMargins left="0.3937007874015748" right="0.3937007874015748" top="0.31496062992125984" bottom="0.31496062992125984" header="0.31496062992125984" footer="0.11811023622047245"/>
  <pageSetup firstPageNumber="48" useFirstPageNumber="1" horizontalDpi="300" verticalDpi="300" orientation="landscape" paperSize="9" scale="8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Midera Izabela</cp:lastModifiedBy>
  <cp:lastPrinted>2012-05-07T08:18:21Z</cp:lastPrinted>
  <dcterms:created xsi:type="dcterms:W3CDTF">2010-09-20T11:20:00Z</dcterms:created>
  <dcterms:modified xsi:type="dcterms:W3CDTF">2012-05-07T08:18:27Z</dcterms:modified>
  <cp:category/>
  <cp:version/>
  <cp:contentType/>
  <cp:contentStatus/>
</cp:coreProperties>
</file>