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680" windowWidth="15195" windowHeight="112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'Arkusz1'!$A$1:$K$176</definedName>
  </definedNames>
  <calcPr fullCalcOnLoad="1"/>
</workbook>
</file>

<file path=xl/sharedStrings.xml><?xml version="1.0" encoding="utf-8"?>
<sst xmlns="http://schemas.openxmlformats.org/spreadsheetml/2006/main" count="163" uniqueCount="123">
  <si>
    <t>Nazwa zadania</t>
  </si>
  <si>
    <t>źródła finansowania</t>
  </si>
  <si>
    <t>WODOCIĄGI</t>
  </si>
  <si>
    <t>§</t>
  </si>
  <si>
    <t>Limit nakładów w latach :</t>
  </si>
  <si>
    <t>Klasyfikacja</t>
  </si>
  <si>
    <t>DROGI</t>
  </si>
  <si>
    <t>OCHRONA ŚRODOWISKA</t>
  </si>
  <si>
    <t>wcześniejsze</t>
  </si>
  <si>
    <t>i lata</t>
  </si>
  <si>
    <t>Poz.</t>
  </si>
  <si>
    <t>~ środki własne</t>
  </si>
  <si>
    <t>Opracowanie dokumentacji projektowej</t>
  </si>
  <si>
    <t>Budowa oczyszczalni i kanalizacji</t>
  </si>
  <si>
    <t>010</t>
  </si>
  <si>
    <t>01010</t>
  </si>
  <si>
    <t>POZOSTAŁE ZADANIA</t>
  </si>
  <si>
    <t>~ środki własne - GFOŚiGW</t>
  </si>
  <si>
    <t>a) środki własne - GFOŚiGW</t>
  </si>
  <si>
    <t>~ dotacja z WFOŚiGW</t>
  </si>
  <si>
    <t>~ kredyt bankowy</t>
  </si>
  <si>
    <t>b) środki własne</t>
  </si>
  <si>
    <t>Modernizacja domów ludowych (Fundusz sołecki)</t>
  </si>
  <si>
    <t>Przebudowa drogi gminnej Żarnowica Duża - Golesze Duże</t>
  </si>
  <si>
    <t>~ środki z dofinansowania RPO WŁ</t>
  </si>
  <si>
    <t>Uzbrojenie terenów przeznaczonych pod zabudowę letniskową</t>
  </si>
  <si>
    <t xml:space="preserve">   Batorego, Leszka Czarnego, Ostowskiego, Czarnieckiego"</t>
  </si>
  <si>
    <r>
      <t xml:space="preserve">RAZEM WYDATKI MAJĄTKOWE, </t>
    </r>
    <r>
      <rPr>
        <sz val="10"/>
        <rFont val="Arial"/>
        <family val="2"/>
      </rPr>
      <t>w tym:</t>
    </r>
  </si>
  <si>
    <t>Dział</t>
  </si>
  <si>
    <t>Rozdział</t>
  </si>
  <si>
    <t>Planowany koszt zadania ogółem</t>
  </si>
  <si>
    <t>~ środki budżetu państwa</t>
  </si>
  <si>
    <t>OŚWIATA</t>
  </si>
  <si>
    <t>Remont budynku Szkoły Podstawowej w Komornikach</t>
  </si>
  <si>
    <t>Zakup zmywarki na potrzeby stołówki w Szkole Podstawowej w Wolborzu</t>
  </si>
  <si>
    <t>Dotacja na budowę przydomowych oczyszczalni ścieków</t>
  </si>
  <si>
    <t>KULTURA FIZYCZNA</t>
  </si>
  <si>
    <t>Zakup sprzętu komputerowego dla Urzędu Miejskiego w Wolborzu</t>
  </si>
  <si>
    <t>Dotacja celowa na zakup samochodu strażackiego dla OSP Lubiatów</t>
  </si>
  <si>
    <t>~ pożyczka z WFOŚiGW w Łodzi</t>
  </si>
  <si>
    <t>Sfinansowanie kosztów przejęcia gruntów pod drogę w Lubiaszowie Starym</t>
  </si>
  <si>
    <t>- dofinansowanie z Województwa Łódzkiego</t>
  </si>
  <si>
    <t>- udział własny</t>
  </si>
  <si>
    <t>Instalacja systemu monitoringu wizyjnego:</t>
  </si>
  <si>
    <t>- w Przedszkolu Samorządowym w Wolborzu</t>
  </si>
  <si>
    <t xml:space="preserve">- w Szkole Podstawowej w Komornikach </t>
  </si>
  <si>
    <t>- w Szkole Podstawowej w Goleszach Dużych</t>
  </si>
  <si>
    <t>Modernizacja dróg dojazdowych do pól (droga Młoszówek)</t>
  </si>
  <si>
    <t>OCHRONA ZDROWIA</t>
  </si>
  <si>
    <t>Plan</t>
  </si>
  <si>
    <t>Wykonanie</t>
  </si>
  <si>
    <t>%</t>
  </si>
  <si>
    <t>Załącznik Nr 10</t>
  </si>
  <si>
    <t>budżetu Gminy Wolbórz</t>
  </si>
  <si>
    <t>Budowa sieci wodociągowej i kanalizacyjnej z przyłączami dla potrzeb uzbrojenia terenów</t>
  </si>
  <si>
    <t>inwestycyjnych w Wolborzu ul. Gadki</t>
  </si>
  <si>
    <t xml:space="preserve">   oczyszczalni ścieków we wsi Psary Stare gmina Wolbórz"</t>
  </si>
  <si>
    <t>d) umorzenie pożyczki z WFOŚiGW zaciągniętej na "Budowę sieci kanalizacji deszczowej</t>
  </si>
  <si>
    <t xml:space="preserve">   wraz z przebudową sieci wodociągowej oraz budowę nawierzchni i chodników na</t>
  </si>
  <si>
    <t xml:space="preserve">   Osiedlu 1000-lecia w Wolborzu, w ulicach: Sportowa, Plac Siniarskiego, Parkowa,</t>
  </si>
  <si>
    <t>Dotacja celowa dla Powiatu Piotrkowskiego na realizację zadanie "Remont drogi powiatowej</t>
  </si>
  <si>
    <t>Nr 1535E Wolbórz - Lubiaszów w m. Lubiaszów Stary"</t>
  </si>
  <si>
    <t>Opracowanie dokumentacji technicznej przebudowy drogi Proszenie - Golesze - II etap</t>
  </si>
  <si>
    <t>Program ochrony wód Zbiornika Sulejowskiego - budowa kanalizacji sanitarnej</t>
  </si>
  <si>
    <t>południowo - wschodniej części Gminy Wolbórz</t>
  </si>
  <si>
    <t>Zamknięcie i rekultywacja składowiska odpadów innych niż niebezpieczne i obojętne</t>
  </si>
  <si>
    <t>w miejscowości Młynary</t>
  </si>
  <si>
    <t>Adaptacja pomieszczeń w budynku komunalnym przy ul. Sportowej z przeznaczeniem</t>
  </si>
  <si>
    <t>na świetlicę środowiskową</t>
  </si>
  <si>
    <t>Źródła finansowania wydatków majątkowych:</t>
  </si>
  <si>
    <t>plan:</t>
  </si>
  <si>
    <t>wykonanie:</t>
  </si>
  <si>
    <t>1.</t>
  </si>
  <si>
    <t>środki własne gminy</t>
  </si>
  <si>
    <t>* pochodzące z umorzenia pożyczek</t>
  </si>
  <si>
    <t>2.</t>
  </si>
  <si>
    <t>środki z kredytów i pożyczek, w tym:</t>
  </si>
  <si>
    <t>* kredyt z ING Bank Śląski o/Łódź</t>
  </si>
  <si>
    <t>3.</t>
  </si>
  <si>
    <t>dotacje, w tym:</t>
  </si>
  <si>
    <t xml:space="preserve">a) z Urzędu Marszałkowskiego </t>
  </si>
  <si>
    <t xml:space="preserve">   (Remont dróg dojazdowych TFOGR)</t>
  </si>
  <si>
    <t xml:space="preserve">   (Program ochrony wód Zbiornika Sulejowskiego)</t>
  </si>
  <si>
    <t>c) dotacje z WFOŚiGW w Łodzi</t>
  </si>
  <si>
    <t>/351 121,00/</t>
  </si>
  <si>
    <t>* pożyczka z WFOŚiGW</t>
  </si>
  <si>
    <t>4.</t>
  </si>
  <si>
    <t>środki z budżetu państwa</t>
  </si>
  <si>
    <t>Opracowanie dokumentacji technicznej budowy drogi gminnej w Lubiaszowie Starym ul. Kalinowa</t>
  </si>
  <si>
    <t>Zakup gruntu na poprawę infrastruktury</t>
  </si>
  <si>
    <t>Sfinansowanie kosztów przejęcia gruntów pod budowę drogi w Studziankach</t>
  </si>
  <si>
    <t>Zakup sprzętu komputerowego wraz z oprogramowaniem na potrzeby ewidencji ludności</t>
  </si>
  <si>
    <t>do Sprawozdania z wykonania</t>
  </si>
  <si>
    <t>na dzień 31 grudnia 2012 r.</t>
  </si>
  <si>
    <t>Opracowanie programu funkcjonalno użytkowego dla inwestycji "Poprawa zabezpieczenia w wodę</t>
  </si>
  <si>
    <t>południowo - wschodniej części gminy Wolbórz poprzez przebudowę ujęcia wody w miejscowości</t>
  </si>
  <si>
    <t>Swolszewice Duże wraz z rozbudową sieci wodociągowej"</t>
  </si>
  <si>
    <t>- środki własne</t>
  </si>
  <si>
    <t>- dofinansowanie NPPDL</t>
  </si>
  <si>
    <t>Opracowanie dokumentacji drogi dojazdowej do pól Leonów - Młoszów</t>
  </si>
  <si>
    <t>Opracowanie operatu wodno-prawnego "Budowy drogi gminnej Bronisławów - Adamów"</t>
  </si>
  <si>
    <t>Zakup samochodu osobowo-dostawczego do 3,5 t</t>
  </si>
  <si>
    <t>18a</t>
  </si>
  <si>
    <t>18b</t>
  </si>
  <si>
    <t xml:space="preserve">Opracowanie programu funkcjonalno użytkowego dla inwestycji "Aglomeracja Północ - budowa </t>
  </si>
  <si>
    <t>kanalizacji sanitarnej w gminie Wolbórz wraz z modernizacją oczyszczalni ścieków w Wolborzu"</t>
  </si>
  <si>
    <t>- środki z dofinansowania PROW</t>
  </si>
  <si>
    <t>Instalacja systemu monitoringu na Placu Jagiełły w Wolborzu</t>
  </si>
  <si>
    <t xml:space="preserve">Wykonanie dokumentacji technicznej na "Budowę boisk wielofunkcyjnych przy Szkołach </t>
  </si>
  <si>
    <t>Podstawowych w Goleszach Dużych i Komornikach"</t>
  </si>
  <si>
    <t xml:space="preserve">  b) dofinansowanie z Urzędu Marszałkowskiego projektów w ramach RPO WŁ</t>
  </si>
  <si>
    <t>Wymiana pokrycia dachowego na budynku komunalnym w Wolborzu przy ul. Sportowej 7</t>
  </si>
  <si>
    <t>Poprawa infrastruktury sportowej poprzez przebudowę obiektu sportowego przy ulicy Sportowej</t>
  </si>
  <si>
    <t>na działce o Nr 1090</t>
  </si>
  <si>
    <t>Odnowa centrum miejscowości Wolbórz poprzez przebudowę Placu Jagiełły jako przestrzeni</t>
  </si>
  <si>
    <t>społeczno - kulturowej</t>
  </si>
  <si>
    <t>Dotacja celowa dla Powiatowego Zespołu Opieki Zdrowotnej w Piotrkowie Tryb. na zakup aparatury</t>
  </si>
  <si>
    <t>medycznej</t>
  </si>
  <si>
    <t>Dotacja celowa dla Powiatu Piotrkowskiego na dokumentację projektową na zadanie "Przebudowa</t>
  </si>
  <si>
    <t>dróg powiatowych Nr 1536E i Nr 1531E na odcinku Moszczenica - Młynary - Wolbórz"</t>
  </si>
  <si>
    <t xml:space="preserve">c) umorzenie pożyczki z WFOŚiGW zaciągniętej na "Budowę sieci kanalizacji sanitarnej we </t>
  </si>
  <si>
    <t xml:space="preserve">   wsiach: Proszenie, Psary Lechawa, część Polichna, część Wolborza oraz rozbudowa</t>
  </si>
  <si>
    <t>SPRAWOZDANIE FINANSOWE Z REALIZACJI WYDATKÓW MAJĄTKOWYCH w roku 2012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</si>
</sst>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00"/>
    <numFmt numFmtId="166" formatCode="00000"/>
    <numFmt numFmtId="167" formatCode="#,##0.0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#,##0.000"/>
    <numFmt numFmtId="171" formatCode="#,##0.00_ ;\-#,##0.0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%"/>
  </numFmts>
  <fonts count="42">
    <font>
      <sz val="10"/>
      <name val="Arial"/>
      <family val="0"/>
    </font>
    <font>
      <sz val="10"/>
      <name val="Arial CE"/>
      <family val="0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36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52" applyFont="1">
      <alignment/>
      <protection/>
    </xf>
    <xf numFmtId="0" fontId="1" fillId="0" borderId="0" xfId="52">
      <alignment/>
      <protection/>
    </xf>
    <xf numFmtId="0" fontId="2" fillId="0" borderId="0" xfId="52" applyFont="1" applyBorder="1">
      <alignment/>
      <protection/>
    </xf>
    <xf numFmtId="0" fontId="0" fillId="0" borderId="0" xfId="0" applyBorder="1" applyAlignment="1">
      <alignment/>
    </xf>
    <xf numFmtId="0" fontId="2" fillId="0" borderId="0" xfId="52" applyFont="1" applyBorder="1">
      <alignment/>
      <protection/>
    </xf>
    <xf numFmtId="0" fontId="4" fillId="0" borderId="0" xfId="52" applyFont="1" applyBorder="1">
      <alignment/>
      <protection/>
    </xf>
    <xf numFmtId="0" fontId="2" fillId="0" borderId="10" xfId="52" applyFont="1" applyBorder="1" applyAlignment="1">
      <alignment vertical="center"/>
      <protection/>
    </xf>
    <xf numFmtId="0" fontId="3" fillId="0" borderId="11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left" vertical="center"/>
      <protection/>
    </xf>
    <xf numFmtId="49" fontId="0" fillId="0" borderId="12" xfId="0" applyNumberFormat="1" applyFont="1" applyBorder="1" applyAlignment="1">
      <alignment horizontal="left" vertical="center"/>
    </xf>
    <xf numFmtId="0" fontId="9" fillId="0" borderId="0" xfId="52" applyFont="1" applyAlignment="1">
      <alignment vertical="center"/>
      <protection/>
    </xf>
    <xf numFmtId="0" fontId="12" fillId="0" borderId="13" xfId="52" applyFont="1" applyBorder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0" borderId="13" xfId="52" applyFont="1" applyBorder="1" applyAlignment="1">
      <alignment horizontal="center" vertical="center"/>
      <protection/>
    </xf>
    <xf numFmtId="0" fontId="13" fillId="0" borderId="14" xfId="52" applyFont="1" applyBorder="1" applyAlignment="1">
      <alignment horizontal="center" vertical="center"/>
      <protection/>
    </xf>
    <xf numFmtId="0" fontId="12" fillId="0" borderId="14" xfId="52" applyFont="1" applyBorder="1" applyAlignment="1">
      <alignment vertical="center"/>
      <protection/>
    </xf>
    <xf numFmtId="0" fontId="13" fillId="0" borderId="11" xfId="52" applyFont="1" applyBorder="1" applyAlignment="1">
      <alignment horizontal="center" vertical="center"/>
      <protection/>
    </xf>
    <xf numFmtId="0" fontId="14" fillId="0" borderId="11" xfId="52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  <xf numFmtId="0" fontId="12" fillId="0" borderId="11" xfId="52" applyFont="1" applyBorder="1" applyAlignment="1">
      <alignment horizontal="center" vertical="center"/>
      <protection/>
    </xf>
    <xf numFmtId="0" fontId="12" fillId="0" borderId="15" xfId="52" applyFont="1" applyBorder="1" applyAlignment="1">
      <alignment horizontal="center" vertical="center"/>
      <protection/>
    </xf>
    <xf numFmtId="0" fontId="12" fillId="0" borderId="16" xfId="52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0" fontId="0" fillId="0" borderId="11" xfId="52" applyFont="1" applyBorder="1" applyAlignment="1">
      <alignment horizontal="center" vertical="center"/>
      <protection/>
    </xf>
    <xf numFmtId="0" fontId="15" fillId="0" borderId="11" xfId="52" applyFont="1" applyBorder="1" applyAlignment="1">
      <alignment horizontal="center" vertical="center"/>
      <protection/>
    </xf>
    <xf numFmtId="0" fontId="0" fillId="0" borderId="11" xfId="52" applyFont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43" fontId="15" fillId="0" borderId="11" xfId="42" applyNumberFormat="1" applyFont="1" applyBorder="1" applyAlignment="1">
      <alignment vertical="center"/>
    </xf>
    <xf numFmtId="43" fontId="15" fillId="0" borderId="0" xfId="42" applyNumberFormat="1" applyFont="1" applyAlignment="1">
      <alignment vertical="center"/>
    </xf>
    <xf numFmtId="0" fontId="10" fillId="0" borderId="11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43" fontId="10" fillId="0" borderId="11" xfId="42" applyNumberFormat="1" applyFont="1" applyBorder="1" applyAlignment="1">
      <alignment vertical="center"/>
    </xf>
    <xf numFmtId="43" fontId="16" fillId="0" borderId="0" xfId="42" applyNumberFormat="1" applyFont="1" applyAlignment="1">
      <alignment vertical="center"/>
    </xf>
    <xf numFmtId="43" fontId="0" fillId="0" borderId="11" xfId="42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43" fontId="17" fillId="0" borderId="11" xfId="42" applyNumberFormat="1" applyFont="1" applyBorder="1" applyAlignment="1">
      <alignment vertical="center"/>
    </xf>
    <xf numFmtId="43" fontId="18" fillId="0" borderId="0" xfId="42" applyNumberFormat="1" applyFont="1" applyAlignment="1">
      <alignment vertical="center"/>
    </xf>
    <xf numFmtId="43" fontId="18" fillId="0" borderId="11" xfId="42" applyNumberFormat="1" applyFont="1" applyBorder="1" applyAlignment="1">
      <alignment vertical="center"/>
    </xf>
    <xf numFmtId="0" fontId="10" fillId="0" borderId="0" xfId="52" applyFont="1" applyBorder="1" applyAlignment="1">
      <alignment horizontal="center" vertical="center"/>
      <protection/>
    </xf>
    <xf numFmtId="0" fontId="0" fillId="0" borderId="15" xfId="52" applyFont="1" applyBorder="1" applyAlignment="1">
      <alignment horizontal="center" vertical="center"/>
      <protection/>
    </xf>
    <xf numFmtId="43" fontId="0" fillId="0" borderId="0" xfId="42" applyNumberFormat="1" applyFont="1" applyAlignment="1">
      <alignment vertical="center"/>
    </xf>
    <xf numFmtId="49" fontId="10" fillId="0" borderId="11" xfId="52" applyNumberFormat="1" applyFont="1" applyBorder="1" applyAlignment="1">
      <alignment horizontal="center" vertical="center"/>
      <protection/>
    </xf>
    <xf numFmtId="49" fontId="0" fillId="0" borderId="11" xfId="52" applyNumberFormat="1" applyFont="1" applyBorder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43" fontId="0" fillId="0" borderId="16" xfId="42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52" applyFont="1" applyBorder="1" applyAlignment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52" applyFont="1" applyBorder="1" applyAlignment="1">
      <alignment horizontal="center" vertical="center"/>
      <protection/>
    </xf>
    <xf numFmtId="165" fontId="10" fillId="0" borderId="12" xfId="52" applyNumberFormat="1" applyFont="1" applyBorder="1" applyAlignment="1">
      <alignment horizontal="center" vertical="center"/>
      <protection/>
    </xf>
    <xf numFmtId="166" fontId="0" fillId="0" borderId="12" xfId="52" applyNumberFormat="1" applyFont="1" applyBorder="1" applyAlignment="1">
      <alignment horizontal="center" vertical="center"/>
      <protection/>
    </xf>
    <xf numFmtId="0" fontId="0" fillId="0" borderId="13" xfId="52" applyNumberFormat="1" applyFont="1" applyBorder="1" applyAlignment="1">
      <alignment horizontal="center" vertical="center"/>
      <protection/>
    </xf>
    <xf numFmtId="43" fontId="10" fillId="0" borderId="12" xfId="42" applyNumberFormat="1" applyFont="1" applyBorder="1" applyAlignment="1">
      <alignment vertical="center"/>
    </xf>
    <xf numFmtId="43" fontId="19" fillId="0" borderId="13" xfId="42" applyNumberFormat="1" applyFont="1" applyBorder="1" applyAlignment="1">
      <alignment vertical="center"/>
    </xf>
    <xf numFmtId="43" fontId="0" fillId="0" borderId="12" xfId="42" applyNumberFormat="1" applyFont="1" applyBorder="1" applyAlignment="1">
      <alignment vertical="center"/>
    </xf>
    <xf numFmtId="165" fontId="10" fillId="0" borderId="11" xfId="52" applyNumberFormat="1" applyFont="1" applyBorder="1" applyAlignment="1">
      <alignment horizontal="center" vertical="center"/>
      <protection/>
    </xf>
    <xf numFmtId="166" fontId="0" fillId="0" borderId="11" xfId="52" applyNumberFormat="1" applyFont="1" applyBorder="1" applyAlignment="1">
      <alignment horizontal="center" vertical="center"/>
      <protection/>
    </xf>
    <xf numFmtId="0" fontId="0" fillId="0" borderId="0" xfId="52" applyNumberFormat="1" applyFont="1" applyBorder="1" applyAlignment="1">
      <alignment horizontal="center" vertical="center"/>
      <protection/>
    </xf>
    <xf numFmtId="43" fontId="19" fillId="0" borderId="0" xfId="42" applyNumberFormat="1" applyFont="1" applyBorder="1" applyAlignment="1">
      <alignment vertical="center"/>
    </xf>
    <xf numFmtId="43" fontId="0" fillId="0" borderId="16" xfId="42" applyNumberFormat="1" applyFont="1" applyBorder="1" applyAlignment="1">
      <alignment vertical="center"/>
    </xf>
    <xf numFmtId="43" fontId="0" fillId="0" borderId="0" xfId="42" applyNumberFormat="1" applyFont="1" applyBorder="1" applyAlignment="1">
      <alignment vertical="center"/>
    </xf>
    <xf numFmtId="0" fontId="15" fillId="0" borderId="16" xfId="52" applyFont="1" applyBorder="1" applyAlignment="1">
      <alignment horizontal="center" vertical="center"/>
      <protection/>
    </xf>
    <xf numFmtId="0" fontId="0" fillId="0" borderId="16" xfId="52" applyFont="1" applyBorder="1" applyAlignment="1">
      <alignment vertical="center"/>
      <protection/>
    </xf>
    <xf numFmtId="165" fontId="10" fillId="0" borderId="11" xfId="0" applyNumberFormat="1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3" fontId="0" fillId="0" borderId="0" xfId="0" applyNumberFormat="1" applyFont="1" applyBorder="1" applyAlignment="1">
      <alignment vertical="center"/>
    </xf>
    <xf numFmtId="0" fontId="0" fillId="0" borderId="13" xfId="52" applyFont="1" applyFill="1" applyBorder="1" applyAlignment="1">
      <alignment vertical="center"/>
      <protection/>
    </xf>
    <xf numFmtId="165" fontId="10" fillId="0" borderId="12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3" fontId="19" fillId="0" borderId="17" xfId="0" applyNumberFormat="1" applyFont="1" applyBorder="1" applyAlignment="1">
      <alignment vertical="center"/>
    </xf>
    <xf numFmtId="43" fontId="0" fillId="0" borderId="18" xfId="42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6" fontId="0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3" fontId="10" fillId="0" borderId="0" xfId="42" applyNumberFormat="1" applyFont="1" applyBorder="1" applyAlignment="1">
      <alignment vertical="center"/>
    </xf>
    <xf numFmtId="43" fontId="19" fillId="0" borderId="11" xfId="42" applyNumberFormat="1" applyFont="1" applyBorder="1" applyAlignment="1">
      <alignment vertical="center"/>
    </xf>
    <xf numFmtId="0" fontId="10" fillId="0" borderId="15" xfId="52" applyFont="1" applyBorder="1" applyAlignment="1">
      <alignment horizontal="center" vertical="center"/>
      <protection/>
    </xf>
    <xf numFmtId="43" fontId="20" fillId="0" borderId="0" xfId="42" applyNumberFormat="1" applyFont="1" applyBorder="1" applyAlignment="1">
      <alignment vertical="center"/>
    </xf>
    <xf numFmtId="43" fontId="20" fillId="0" borderId="11" xfId="42" applyNumberFormat="1" applyFont="1" applyBorder="1" applyAlignment="1">
      <alignment vertical="center"/>
    </xf>
    <xf numFmtId="0" fontId="20" fillId="0" borderId="11" xfId="52" applyFont="1" applyBorder="1" applyAlignment="1">
      <alignment horizontal="center" vertical="center"/>
      <protection/>
    </xf>
    <xf numFmtId="0" fontId="15" fillId="0" borderId="16" xfId="52" applyFont="1" applyBorder="1" applyAlignment="1">
      <alignment vertical="center"/>
      <protection/>
    </xf>
    <xf numFmtId="43" fontId="19" fillId="0" borderId="0" xfId="42" applyNumberFormat="1" applyFont="1" applyAlignment="1">
      <alignment vertical="center"/>
    </xf>
    <xf numFmtId="43" fontId="10" fillId="0" borderId="16" xfId="42" applyNumberFormat="1" applyFont="1" applyBorder="1" applyAlignment="1">
      <alignment vertical="center"/>
    </xf>
    <xf numFmtId="43" fontId="10" fillId="0" borderId="0" xfId="42" applyNumberFormat="1" applyFont="1" applyAlignment="1">
      <alignment vertical="center"/>
    </xf>
    <xf numFmtId="43" fontId="11" fillId="0" borderId="11" xfId="42" applyNumberFormat="1" applyFont="1" applyBorder="1" applyAlignment="1">
      <alignment vertical="center"/>
    </xf>
    <xf numFmtId="43" fontId="22" fillId="0" borderId="11" xfId="42" applyNumberFormat="1" applyFont="1" applyBorder="1" applyAlignment="1">
      <alignment vertical="center"/>
    </xf>
    <xf numFmtId="43" fontId="22" fillId="0" borderId="16" xfId="42" applyNumberFormat="1" applyFont="1" applyBorder="1" applyAlignment="1">
      <alignment vertical="center"/>
    </xf>
    <xf numFmtId="43" fontId="0" fillId="0" borderId="11" xfId="52" applyNumberFormat="1" applyFont="1" applyBorder="1" applyAlignment="1">
      <alignment vertical="center"/>
      <protection/>
    </xf>
    <xf numFmtId="43" fontId="17" fillId="0" borderId="0" xfId="52" applyNumberFormat="1" applyFont="1" applyAlignment="1">
      <alignment vertical="center"/>
      <protection/>
    </xf>
    <xf numFmtId="43" fontId="18" fillId="0" borderId="11" xfId="52" applyNumberFormat="1" applyFont="1" applyBorder="1" applyAlignment="1">
      <alignment vertical="center"/>
      <protection/>
    </xf>
    <xf numFmtId="0" fontId="0" fillId="0" borderId="16" xfId="52" applyFont="1" applyBorder="1" applyAlignment="1">
      <alignment horizontal="center" vertical="center"/>
      <protection/>
    </xf>
    <xf numFmtId="0" fontId="0" fillId="0" borderId="18" xfId="52" applyFont="1" applyBorder="1" applyAlignment="1">
      <alignment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0" fillId="0" borderId="18" xfId="52" applyFont="1" applyBorder="1" applyAlignment="1">
      <alignment horizontal="center" vertical="center"/>
      <protection/>
    </xf>
    <xf numFmtId="43" fontId="21" fillId="0" borderId="18" xfId="52" applyNumberFormat="1" applyFont="1" applyBorder="1" applyAlignment="1">
      <alignment horizontal="center" vertical="center"/>
      <protection/>
    </xf>
    <xf numFmtId="43" fontId="0" fillId="0" borderId="12" xfId="42" applyNumberFormat="1" applyFont="1" applyBorder="1" applyAlignment="1">
      <alignment horizontal="right" vertical="center"/>
    </xf>
    <xf numFmtId="43" fontId="0" fillId="0" borderId="12" xfId="42" applyNumberFormat="1" applyFont="1" applyBorder="1" applyAlignment="1">
      <alignment horizontal="center" vertical="center"/>
    </xf>
    <xf numFmtId="0" fontId="0" fillId="0" borderId="14" xfId="52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0" fillId="0" borderId="14" xfId="52" applyFont="1" applyBorder="1" applyAlignment="1">
      <alignment horizontal="center" vertical="center"/>
      <protection/>
    </xf>
    <xf numFmtId="0" fontId="0" fillId="0" borderId="14" xfId="52" applyFont="1" applyBorder="1" applyAlignment="1">
      <alignment horizontal="center" vertical="center"/>
      <protection/>
    </xf>
    <xf numFmtId="43" fontId="21" fillId="0" borderId="14" xfId="52" applyNumberFormat="1" applyFont="1" applyBorder="1" applyAlignment="1">
      <alignment horizontal="center" vertical="center"/>
      <protection/>
    </xf>
    <xf numFmtId="43" fontId="0" fillId="0" borderId="0" xfId="42" applyNumberFormat="1" applyFont="1" applyBorder="1" applyAlignment="1">
      <alignment horizontal="right" vertical="center"/>
    </xf>
    <xf numFmtId="43" fontId="0" fillId="0" borderId="14" xfId="42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3" fontId="21" fillId="0" borderId="0" xfId="52" applyNumberFormat="1" applyFont="1" applyBorder="1" applyAlignment="1">
      <alignment horizontal="center" vertical="center"/>
      <protection/>
    </xf>
    <xf numFmtId="43" fontId="0" fillId="0" borderId="16" xfId="42" applyNumberFormat="1" applyFont="1" applyBorder="1" applyAlignment="1">
      <alignment horizontal="right" vertical="center"/>
    </xf>
    <xf numFmtId="43" fontId="0" fillId="0" borderId="11" xfId="42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3" fontId="10" fillId="0" borderId="0" xfId="52" applyNumberFormat="1" applyFont="1" applyBorder="1" applyAlignment="1">
      <alignment horizontal="center" vertical="center"/>
      <protection/>
    </xf>
    <xf numFmtId="0" fontId="0" fillId="0" borderId="11" xfId="52" applyFont="1" applyBorder="1" applyAlignment="1">
      <alignment horizontal="left" vertical="center"/>
      <protection/>
    </xf>
    <xf numFmtId="0" fontId="10" fillId="0" borderId="11" xfId="52" applyNumberFormat="1" applyFont="1" applyBorder="1" applyAlignment="1">
      <alignment horizontal="center" vertical="center"/>
      <protection/>
    </xf>
    <xf numFmtId="0" fontId="0" fillId="0" borderId="11" xfId="52" applyNumberFormat="1" applyFont="1" applyBorder="1" applyAlignment="1">
      <alignment horizontal="center" vertical="center"/>
      <protection/>
    </xf>
    <xf numFmtId="43" fontId="0" fillId="0" borderId="0" xfId="52" applyNumberFormat="1" applyFont="1" applyBorder="1" applyAlignment="1">
      <alignment horizontal="center" vertical="center"/>
      <protection/>
    </xf>
    <xf numFmtId="0" fontId="0" fillId="0" borderId="10" xfId="52" applyFont="1" applyBorder="1" applyAlignment="1">
      <alignment vertical="center"/>
      <protection/>
    </xf>
    <xf numFmtId="0" fontId="0" fillId="0" borderId="19" xfId="52" applyFont="1" applyBorder="1" applyAlignment="1">
      <alignment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0" fillId="0" borderId="2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164" fontId="0" fillId="0" borderId="20" xfId="42" applyNumberFormat="1" applyFont="1" applyBorder="1" applyAlignment="1">
      <alignment horizontal="right" vertical="center"/>
    </xf>
    <xf numFmtId="43" fontId="0" fillId="0" borderId="10" xfId="52" applyNumberFormat="1" applyFont="1" applyBorder="1" applyAlignment="1">
      <alignment horizontal="center" vertical="center"/>
      <protection/>
    </xf>
    <xf numFmtId="164" fontId="0" fillId="0" borderId="10" xfId="42" applyNumberFormat="1" applyFont="1" applyBorder="1" applyAlignment="1">
      <alignment horizontal="right" vertical="center"/>
    </xf>
    <xf numFmtId="164" fontId="0" fillId="0" borderId="0" xfId="42" applyNumberFormat="1" applyFont="1" applyBorder="1" applyAlignment="1">
      <alignment horizontal="right" vertical="center"/>
    </xf>
    <xf numFmtId="164" fontId="0" fillId="0" borderId="11" xfId="42" applyNumberFormat="1" applyFont="1" applyBorder="1" applyAlignment="1">
      <alignment horizontal="right" vertical="center"/>
    </xf>
    <xf numFmtId="0" fontId="10" fillId="0" borderId="16" xfId="52" applyFont="1" applyBorder="1" applyAlignment="1">
      <alignment horizontal="center" vertical="center"/>
      <protection/>
    </xf>
    <xf numFmtId="43" fontId="10" fillId="0" borderId="16" xfId="42" applyFont="1" applyBorder="1" applyAlignment="1">
      <alignment/>
    </xf>
    <xf numFmtId="0" fontId="0" fillId="0" borderId="13" xfId="52" applyFont="1" applyBorder="1" applyAlignment="1">
      <alignment vertical="center"/>
      <protection/>
    </xf>
    <xf numFmtId="43" fontId="0" fillId="0" borderId="13" xfId="0" applyNumberFormat="1" applyFont="1" applyBorder="1" applyAlignment="1">
      <alignment vertical="center"/>
    </xf>
    <xf numFmtId="0" fontId="15" fillId="0" borderId="0" xfId="52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0" xfId="52" applyNumberFormat="1" applyFont="1" applyBorder="1" applyAlignment="1">
      <alignment vertical="center"/>
      <protection/>
    </xf>
    <xf numFmtId="43" fontId="0" fillId="0" borderId="16" xfId="42" applyFont="1" applyBorder="1" applyAlignment="1">
      <alignment/>
    </xf>
    <xf numFmtId="0" fontId="0" fillId="0" borderId="11" xfId="0" applyBorder="1" applyAlignment="1">
      <alignment horizontal="center"/>
    </xf>
    <xf numFmtId="43" fontId="10" fillId="0" borderId="16" xfId="42" applyFont="1" applyBorder="1" applyAlignment="1">
      <alignment vertical="center"/>
    </xf>
    <xf numFmtId="0" fontId="0" fillId="0" borderId="11" xfId="0" applyBorder="1" applyAlignment="1">
      <alignment vertical="center"/>
    </xf>
    <xf numFmtId="43" fontId="0" fillId="0" borderId="16" xfId="42" applyFont="1" applyBorder="1" applyAlignment="1">
      <alignment vertical="center"/>
    </xf>
    <xf numFmtId="49" fontId="0" fillId="0" borderId="0" xfId="52" applyNumberFormat="1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3" fontId="18" fillId="0" borderId="11" xfId="42" applyFont="1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center" vertical="center"/>
    </xf>
    <xf numFmtId="0" fontId="13" fillId="0" borderId="16" xfId="52" applyFont="1" applyBorder="1" applyAlignment="1">
      <alignment horizontal="center" vertical="center"/>
      <protection/>
    </xf>
    <xf numFmtId="43" fontId="18" fillId="0" borderId="11" xfId="0" applyNumberFormat="1" applyFont="1" applyBorder="1" applyAlignment="1">
      <alignment horizontal="center" vertical="center"/>
    </xf>
    <xf numFmtId="43" fontId="17" fillId="0" borderId="16" xfId="42" applyFont="1" applyBorder="1" applyAlignment="1">
      <alignment vertical="center"/>
    </xf>
    <xf numFmtId="0" fontId="0" fillId="0" borderId="16" xfId="0" applyBorder="1" applyAlignment="1">
      <alignment vertical="center"/>
    </xf>
    <xf numFmtId="43" fontId="10" fillId="0" borderId="11" xfId="42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vertical="center"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Border="1">
      <alignment/>
      <protection/>
    </xf>
    <xf numFmtId="0" fontId="11" fillId="0" borderId="0" xfId="52" applyFont="1" applyBorder="1" applyAlignment="1">
      <alignment horizontal="center" vertical="center"/>
      <protection/>
    </xf>
    <xf numFmtId="43" fontId="15" fillId="0" borderId="0" xfId="42" applyNumberFormat="1" applyFont="1" applyBorder="1" applyAlignment="1">
      <alignment vertical="center"/>
    </xf>
    <xf numFmtId="43" fontId="0" fillId="0" borderId="11" xfId="42" applyFont="1" applyBorder="1" applyAlignment="1" applyProtection="1">
      <alignment horizontal="center" vertical="center"/>
      <protection locked="0"/>
    </xf>
    <xf numFmtId="43" fontId="0" fillId="0" borderId="14" xfId="42" applyNumberFormat="1" applyFont="1" applyBorder="1" applyAlignment="1">
      <alignment horizontal="right" vertical="center"/>
    </xf>
    <xf numFmtId="0" fontId="23" fillId="0" borderId="0" xfId="52" applyFont="1" applyAlignment="1">
      <alignment vertical="center"/>
      <protection/>
    </xf>
    <xf numFmtId="43" fontId="0" fillId="0" borderId="11" xfId="42" applyFont="1" applyBorder="1" applyAlignment="1">
      <alignment/>
    </xf>
    <xf numFmtId="164" fontId="0" fillId="0" borderId="21" xfId="42" applyNumberFormat="1" applyFont="1" applyBorder="1" applyAlignment="1">
      <alignment horizontal="right" vertical="center"/>
    </xf>
    <xf numFmtId="0" fontId="4" fillId="0" borderId="22" xfId="52" applyFont="1" applyBorder="1" applyAlignment="1">
      <alignment vertical="center"/>
      <protection/>
    </xf>
    <xf numFmtId="0" fontId="0" fillId="0" borderId="23" xfId="52" applyFont="1" applyBorder="1" applyAlignment="1">
      <alignment vertical="center"/>
      <protection/>
    </xf>
    <xf numFmtId="0" fontId="6" fillId="0" borderId="24" xfId="52" applyFont="1" applyBorder="1" applyAlignment="1">
      <alignment vertical="center"/>
      <protection/>
    </xf>
    <xf numFmtId="0" fontId="2" fillId="0" borderId="25" xfId="52" applyFont="1" applyBorder="1" applyAlignment="1">
      <alignment vertical="center"/>
      <protection/>
    </xf>
    <xf numFmtId="0" fontId="23" fillId="0" borderId="0" xfId="52" applyFont="1" applyBorder="1" applyAlignment="1">
      <alignment horizontal="center"/>
      <protection/>
    </xf>
    <xf numFmtId="43" fontId="0" fillId="0" borderId="0" xfId="42" applyFont="1" applyBorder="1" applyAlignment="1">
      <alignment horizontal="center" vertical="center"/>
    </xf>
    <xf numFmtId="0" fontId="11" fillId="0" borderId="0" xfId="52" applyFont="1" applyBorder="1" applyAlignment="1">
      <alignment horizontal="center"/>
      <protection/>
    </xf>
    <xf numFmtId="43" fontId="10" fillId="0" borderId="0" xfId="52" applyNumberFormat="1" applyFont="1" applyBorder="1" applyAlignment="1">
      <alignment horizontal="center"/>
      <protection/>
    </xf>
    <xf numFmtId="0" fontId="2" fillId="0" borderId="0" xfId="52" applyFont="1" applyBorder="1" applyAlignment="1">
      <alignment horizontal="center" vertical="center"/>
      <protection/>
    </xf>
    <xf numFmtId="43" fontId="10" fillId="0" borderId="0" xfId="42" applyFont="1" applyBorder="1" applyAlignment="1">
      <alignment vertical="center"/>
    </xf>
    <xf numFmtId="0" fontId="2" fillId="0" borderId="0" xfId="52" applyFont="1" applyBorder="1" applyAlignment="1">
      <alignment vertical="center"/>
      <protection/>
    </xf>
    <xf numFmtId="43" fontId="23" fillId="0" borderId="0" xfId="42" applyFont="1" applyBorder="1" applyAlignment="1">
      <alignment vertical="center"/>
    </xf>
    <xf numFmtId="0" fontId="0" fillId="0" borderId="0" xfId="52" applyFont="1" applyAlignment="1">
      <alignment horizontal="left" vertical="center"/>
      <protection/>
    </xf>
    <xf numFmtId="43" fontId="10" fillId="0" borderId="0" xfId="42" applyFont="1" applyAlignment="1">
      <alignment horizontal="right" vertical="center"/>
    </xf>
    <xf numFmtId="43" fontId="0" fillId="0" borderId="0" xfId="42" applyFont="1" applyAlignment="1">
      <alignment horizontal="right" vertical="center"/>
    </xf>
    <xf numFmtId="0" fontId="0" fillId="0" borderId="0" xfId="52" applyFont="1">
      <alignment/>
      <protection/>
    </xf>
    <xf numFmtId="0" fontId="12" fillId="0" borderId="0" xfId="52" applyFont="1">
      <alignment/>
      <protection/>
    </xf>
    <xf numFmtId="43" fontId="24" fillId="0" borderId="0" xfId="42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3" fontId="10" fillId="0" borderId="0" xfId="42" applyFont="1" applyAlignment="1">
      <alignment vertical="center"/>
    </xf>
    <xf numFmtId="43" fontId="18" fillId="0" borderId="0" xfId="42" applyFont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42" applyFont="1" applyAlignment="1">
      <alignment vertical="center"/>
    </xf>
    <xf numFmtId="43" fontId="18" fillId="0" borderId="0" xfId="0" applyNumberFormat="1" applyFont="1" applyAlignment="1">
      <alignment vertical="center"/>
    </xf>
    <xf numFmtId="43" fontId="18" fillId="0" borderId="0" xfId="0" applyNumberFormat="1" applyFont="1" applyAlignment="1">
      <alignment horizontal="center" vertic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10" fontId="2" fillId="0" borderId="0" xfId="52" applyNumberFormat="1" applyFont="1" applyBorder="1">
      <alignment/>
      <protection/>
    </xf>
    <xf numFmtId="10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43" fontId="0" fillId="0" borderId="16" xfId="42" applyFont="1" applyBorder="1" applyAlignment="1">
      <alignment vertical="center"/>
    </xf>
    <xf numFmtId="168" fontId="10" fillId="0" borderId="11" xfId="42" applyNumberFormat="1" applyFont="1" applyBorder="1" applyAlignment="1">
      <alignment vertical="center"/>
    </xf>
    <xf numFmtId="168" fontId="0" fillId="0" borderId="11" xfId="42" applyNumberFormat="1" applyFont="1" applyBorder="1" applyAlignment="1">
      <alignment vertical="center"/>
    </xf>
    <xf numFmtId="168" fontId="0" fillId="0" borderId="16" xfId="42" applyNumberFormat="1" applyFont="1" applyBorder="1" applyAlignment="1">
      <alignment horizontal="right" vertical="center"/>
    </xf>
    <xf numFmtId="168" fontId="18" fillId="0" borderId="11" xfId="42" applyNumberFormat="1" applyFont="1" applyBorder="1" applyAlignment="1">
      <alignment vertical="center"/>
    </xf>
    <xf numFmtId="176" fontId="10" fillId="0" borderId="0" xfId="42" applyNumberFormat="1" applyFont="1" applyBorder="1" applyAlignment="1">
      <alignment horizontal="center"/>
    </xf>
    <xf numFmtId="176" fontId="10" fillId="0" borderId="0" xfId="42" applyNumberFormat="1" applyFont="1" applyBorder="1" applyAlignment="1">
      <alignment horizontal="center" vertical="center"/>
    </xf>
    <xf numFmtId="43" fontId="0" fillId="0" borderId="11" xfId="42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0" fillId="0" borderId="16" xfId="42" applyFont="1" applyBorder="1" applyAlignment="1">
      <alignment horizontal="center" vertical="center"/>
    </xf>
    <xf numFmtId="43" fontId="0" fillId="0" borderId="16" xfId="42" applyFont="1" applyFill="1" applyBorder="1" applyAlignment="1" applyProtection="1">
      <alignment horizontal="center" vertical="center"/>
      <protection locked="0"/>
    </xf>
    <xf numFmtId="43" fontId="0" fillId="0" borderId="16" xfId="42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49" fontId="0" fillId="0" borderId="0" xfId="52" applyNumberFormat="1" applyFont="1" applyBorder="1" applyAlignment="1">
      <alignment horizontal="left" vertical="center"/>
      <protection/>
    </xf>
    <xf numFmtId="43" fontId="18" fillId="0" borderId="16" xfId="42" applyNumberFormat="1" applyFont="1" applyBorder="1" applyAlignment="1">
      <alignment vertical="center"/>
    </xf>
    <xf numFmtId="43" fontId="18" fillId="0" borderId="11" xfId="42" applyFont="1" applyBorder="1" applyAlignment="1" applyProtection="1">
      <alignment horizontal="center" vertical="center"/>
      <protection locked="0"/>
    </xf>
    <xf numFmtId="43" fontId="18" fillId="0" borderId="0" xfId="52" applyNumberFormat="1" applyFont="1" applyAlignment="1">
      <alignment vertical="center"/>
      <protection/>
    </xf>
    <xf numFmtId="49" fontId="0" fillId="0" borderId="11" xfId="52" applyNumberFormat="1" applyFont="1" applyBorder="1" applyAlignment="1">
      <alignment vertical="center"/>
      <protection/>
    </xf>
    <xf numFmtId="43" fontId="0" fillId="0" borderId="0" xfId="42" applyFont="1" applyBorder="1" applyAlignment="1" applyProtection="1">
      <alignment horizontal="center" vertical="center"/>
      <protection locked="0"/>
    </xf>
    <xf numFmtId="168" fontId="0" fillId="0" borderId="16" xfId="42" applyNumberFormat="1" applyFont="1" applyBorder="1" applyAlignment="1">
      <alignment vertical="center"/>
    </xf>
    <xf numFmtId="49" fontId="0" fillId="0" borderId="12" xfId="52" applyNumberFormat="1" applyFont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3" fontId="0" fillId="0" borderId="13" xfId="42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left" vertical="center"/>
    </xf>
    <xf numFmtId="43" fontId="18" fillId="0" borderId="11" xfId="0" applyNumberFormat="1" applyFont="1" applyFill="1" applyBorder="1" applyAlignment="1">
      <alignment horizontal="center" vertical="center"/>
    </xf>
    <xf numFmtId="43" fontId="0" fillId="0" borderId="11" xfId="42" applyFont="1" applyFill="1" applyBorder="1" applyAlignment="1">
      <alignment horizontal="center" vertical="center"/>
    </xf>
    <xf numFmtId="43" fontId="10" fillId="0" borderId="0" xfId="42" applyFont="1" applyFill="1" applyAlignment="1">
      <alignment/>
    </xf>
    <xf numFmtId="43" fontId="0" fillId="0" borderId="11" xfId="42" applyNumberFormat="1" applyFont="1" applyFill="1" applyBorder="1" applyAlignment="1">
      <alignment vertical="center"/>
    </xf>
    <xf numFmtId="43" fontId="0" fillId="0" borderId="11" xfId="42" applyFont="1" applyFill="1" applyBorder="1" applyAlignment="1" applyProtection="1">
      <alignment horizontal="center" vertical="center"/>
      <protection locked="0"/>
    </xf>
    <xf numFmtId="43" fontId="0" fillId="0" borderId="0" xfId="42" applyFont="1" applyBorder="1" applyAlignment="1">
      <alignment horizontal="center" vertical="center"/>
    </xf>
    <xf numFmtId="43" fontId="24" fillId="0" borderId="0" xfId="42" applyFont="1" applyAlignment="1">
      <alignment horizontal="center" vertical="center"/>
    </xf>
    <xf numFmtId="43" fontId="10" fillId="0" borderId="0" xfId="42" applyFont="1" applyFill="1" applyAlignment="1">
      <alignment horizontal="center"/>
    </xf>
    <xf numFmtId="43" fontId="0" fillId="0" borderId="0" xfId="42" applyFont="1" applyAlignment="1">
      <alignment horizontal="center"/>
    </xf>
    <xf numFmtId="0" fontId="13" fillId="0" borderId="26" xfId="52" applyFont="1" applyBorder="1" applyAlignment="1">
      <alignment horizontal="center" vertical="center"/>
      <protection/>
    </xf>
    <xf numFmtId="0" fontId="13" fillId="0" borderId="27" xfId="52" applyFont="1" applyBorder="1" applyAlignment="1">
      <alignment horizontal="center" vertical="center"/>
      <protection/>
    </xf>
    <xf numFmtId="0" fontId="13" fillId="0" borderId="28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  <xf numFmtId="0" fontId="13" fillId="0" borderId="14" xfId="52" applyFont="1" applyBorder="1" applyAlignment="1">
      <alignment horizontal="center" vertical="center"/>
      <protection/>
    </xf>
    <xf numFmtId="0" fontId="13" fillId="0" borderId="14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0" borderId="29" xfId="52" applyFont="1" applyBorder="1" applyAlignment="1">
      <alignment horizontal="center" vertical="center"/>
      <protection/>
    </xf>
    <xf numFmtId="0" fontId="13" fillId="0" borderId="30" xfId="52" applyFont="1" applyBorder="1" applyAlignment="1">
      <alignment horizontal="center" vertical="center"/>
      <protection/>
    </xf>
    <xf numFmtId="0" fontId="13" fillId="0" borderId="31" xfId="52" applyFont="1" applyBorder="1" applyAlignment="1">
      <alignment horizontal="center" vertical="center"/>
      <protection/>
    </xf>
    <xf numFmtId="0" fontId="13" fillId="0" borderId="18" xfId="52" applyFont="1" applyBorder="1" applyAlignment="1">
      <alignment horizontal="center" vertical="center"/>
      <protection/>
    </xf>
    <xf numFmtId="0" fontId="13" fillId="0" borderId="13" xfId="52" applyFont="1" applyBorder="1" applyAlignment="1">
      <alignment horizontal="center" vertical="center"/>
      <protection/>
    </xf>
    <xf numFmtId="0" fontId="13" fillId="0" borderId="17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/>
      <protection/>
    </xf>
    <xf numFmtId="43" fontId="10" fillId="0" borderId="0" xfId="52" applyNumberFormat="1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9" fillId="0" borderId="0" xfId="52" applyFont="1" applyAlignment="1">
      <alignment horizontal="left" vertical="center"/>
      <protection/>
    </xf>
    <xf numFmtId="43" fontId="18" fillId="0" borderId="0" xfId="42" applyFont="1" applyAlignment="1">
      <alignment horizontal="center" vertical="center"/>
    </xf>
    <xf numFmtId="43" fontId="10" fillId="0" borderId="0" xfId="42" applyFont="1" applyAlignment="1">
      <alignment horizontal="center" vertical="center"/>
    </xf>
    <xf numFmtId="43" fontId="0" fillId="0" borderId="0" xfId="42" applyFont="1" applyAlignment="1">
      <alignment horizontal="center" vertical="center"/>
    </xf>
    <xf numFmtId="0" fontId="23" fillId="0" borderId="0" xfId="52" applyFont="1" applyBorder="1" applyAlignment="1">
      <alignment horizontal="center"/>
      <protection/>
    </xf>
    <xf numFmtId="43" fontId="10" fillId="0" borderId="0" xfId="42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view="pageBreakPreview" zoomScaleSheetLayoutView="100" zoomScalePageLayoutView="0" workbookViewId="0" topLeftCell="A64">
      <selection activeCell="B11" sqref="B11"/>
    </sheetView>
  </sheetViews>
  <sheetFormatPr defaultColWidth="9.140625" defaultRowHeight="12.75"/>
  <cols>
    <col min="1" max="1" width="4.140625" style="0" customWidth="1"/>
    <col min="2" max="2" width="83.140625" style="0" customWidth="1"/>
    <col min="3" max="3" width="4.8515625" style="0" customWidth="1"/>
    <col min="4" max="4" width="7.8515625" style="0" customWidth="1"/>
    <col min="5" max="5" width="5.00390625" style="0" customWidth="1"/>
    <col min="6" max="6" width="16.00390625" style="0" customWidth="1"/>
    <col min="7" max="9" width="15.7109375" style="0" customWidth="1"/>
    <col min="10" max="10" width="14.7109375" style="0" customWidth="1"/>
    <col min="11" max="11" width="15.140625" style="0" customWidth="1"/>
  </cols>
  <sheetData>
    <row r="1" spans="1:12" ht="17.25" customHeight="1">
      <c r="A1" s="261"/>
      <c r="B1" s="261"/>
      <c r="C1" s="261"/>
      <c r="D1" s="261"/>
      <c r="E1" s="261"/>
      <c r="F1" s="261"/>
      <c r="G1" s="261"/>
      <c r="H1" s="11"/>
      <c r="I1" s="11"/>
      <c r="J1" s="172" t="s">
        <v>52</v>
      </c>
      <c r="K1" s="11"/>
      <c r="L1" s="4"/>
    </row>
    <row r="2" spans="1:12" ht="17.25" customHeight="1">
      <c r="A2" s="166"/>
      <c r="B2" s="166"/>
      <c r="C2" s="166"/>
      <c r="D2" s="166"/>
      <c r="E2" s="166"/>
      <c r="F2" s="166"/>
      <c r="G2" s="166"/>
      <c r="H2" s="11"/>
      <c r="I2" s="11"/>
      <c r="J2" s="172" t="s">
        <v>92</v>
      </c>
      <c r="K2" s="11"/>
      <c r="L2" s="4"/>
    </row>
    <row r="3" spans="1:12" ht="17.25" customHeight="1">
      <c r="A3" s="261" t="s">
        <v>122</v>
      </c>
      <c r="B3" s="261"/>
      <c r="C3" s="261"/>
      <c r="D3" s="261"/>
      <c r="E3" s="261"/>
      <c r="F3" s="261"/>
      <c r="G3" s="261"/>
      <c r="H3" s="11"/>
      <c r="I3" s="11"/>
      <c r="J3" s="172" t="s">
        <v>53</v>
      </c>
      <c r="K3" s="11"/>
      <c r="L3" s="4"/>
    </row>
    <row r="4" spans="1:12" ht="17.25" customHeight="1">
      <c r="A4" s="261"/>
      <c r="B4" s="261"/>
      <c r="C4" s="261"/>
      <c r="D4" s="261"/>
      <c r="E4" s="261"/>
      <c r="F4" s="261"/>
      <c r="G4" s="261"/>
      <c r="H4" s="11"/>
      <c r="I4" s="11"/>
      <c r="J4" s="172" t="s">
        <v>93</v>
      </c>
      <c r="K4" s="11"/>
      <c r="L4" s="4"/>
    </row>
    <row r="5" spans="1:12" ht="7.5" customHeight="1">
      <c r="A5" s="12"/>
      <c r="B5" s="12"/>
      <c r="C5" s="12"/>
      <c r="D5" s="12"/>
      <c r="E5" s="12"/>
      <c r="F5" s="13"/>
      <c r="G5" s="14"/>
      <c r="H5" s="12"/>
      <c r="I5" s="12"/>
      <c r="J5" s="12"/>
      <c r="K5" s="12"/>
      <c r="L5" s="4"/>
    </row>
    <row r="6" spans="1:12" ht="16.5" customHeight="1">
      <c r="A6" s="248" t="s">
        <v>10</v>
      </c>
      <c r="B6" s="16"/>
      <c r="C6" s="252" t="s">
        <v>5</v>
      </c>
      <c r="D6" s="253"/>
      <c r="E6" s="254"/>
      <c r="F6" s="249" t="s">
        <v>30</v>
      </c>
      <c r="G6" s="243" t="s">
        <v>4</v>
      </c>
      <c r="H6" s="244"/>
      <c r="I6" s="244"/>
      <c r="J6" s="244"/>
      <c r="K6" s="245"/>
      <c r="L6" s="4"/>
    </row>
    <row r="7" spans="1:12" ht="15" customHeight="1">
      <c r="A7" s="246"/>
      <c r="B7" s="18" t="s">
        <v>0</v>
      </c>
      <c r="C7" s="255"/>
      <c r="D7" s="256"/>
      <c r="E7" s="257"/>
      <c r="F7" s="250"/>
      <c r="G7" s="17">
        <v>2011</v>
      </c>
      <c r="H7" s="243">
        <v>2012</v>
      </c>
      <c r="I7" s="244"/>
      <c r="J7" s="245"/>
      <c r="K7" s="248">
        <v>2013</v>
      </c>
      <c r="L7" s="4"/>
    </row>
    <row r="8" spans="1:12" ht="15" customHeight="1">
      <c r="A8" s="246"/>
      <c r="B8" s="17" t="s">
        <v>1</v>
      </c>
      <c r="C8" s="248" t="s">
        <v>28</v>
      </c>
      <c r="D8" s="248" t="s">
        <v>29</v>
      </c>
      <c r="E8" s="248" t="s">
        <v>3</v>
      </c>
      <c r="F8" s="250"/>
      <c r="G8" s="17" t="s">
        <v>9</v>
      </c>
      <c r="H8" s="246" t="s">
        <v>49</v>
      </c>
      <c r="I8" s="246" t="s">
        <v>50</v>
      </c>
      <c r="J8" s="246" t="s">
        <v>51</v>
      </c>
      <c r="K8" s="246"/>
      <c r="L8" s="4"/>
    </row>
    <row r="9" spans="1:12" ht="15" customHeight="1">
      <c r="A9" s="247"/>
      <c r="B9" s="19"/>
      <c r="C9" s="247"/>
      <c r="D9" s="247"/>
      <c r="E9" s="247"/>
      <c r="F9" s="251"/>
      <c r="G9" s="19" t="s">
        <v>8</v>
      </c>
      <c r="H9" s="247"/>
      <c r="I9" s="247"/>
      <c r="J9" s="247"/>
      <c r="K9" s="247"/>
      <c r="L9" s="4"/>
    </row>
    <row r="10" spans="1:12" ht="7.5" customHeight="1">
      <c r="A10" s="20"/>
      <c r="B10" s="15"/>
      <c r="C10" s="21"/>
      <c r="D10" s="22"/>
      <c r="E10" s="20"/>
      <c r="F10" s="15"/>
      <c r="G10" s="23"/>
      <c r="H10" s="17"/>
      <c r="I10" s="17"/>
      <c r="J10" s="17"/>
      <c r="K10" s="17"/>
      <c r="L10" s="4"/>
    </row>
    <row r="11" spans="1:12" ht="18.75" customHeight="1">
      <c r="A11" s="24"/>
      <c r="B11" s="25" t="s">
        <v>2</v>
      </c>
      <c r="C11" s="26"/>
      <c r="D11" s="26"/>
      <c r="E11" s="27"/>
      <c r="F11" s="28"/>
      <c r="G11" s="29"/>
      <c r="H11" s="28"/>
      <c r="I11" s="28"/>
      <c r="J11" s="28"/>
      <c r="K11" s="28"/>
      <c r="L11" s="4"/>
    </row>
    <row r="12" spans="1:12" ht="7.5" customHeight="1">
      <c r="A12" s="24"/>
      <c r="B12" s="25"/>
      <c r="C12" s="26"/>
      <c r="D12" s="26"/>
      <c r="E12" s="27"/>
      <c r="F12" s="28"/>
      <c r="G12" s="29"/>
      <c r="H12" s="28"/>
      <c r="I12" s="28"/>
      <c r="J12" s="28"/>
      <c r="K12" s="28"/>
      <c r="L12" s="4"/>
    </row>
    <row r="13" spans="1:12" ht="16.5" customHeight="1">
      <c r="A13" s="24">
        <v>1</v>
      </c>
      <c r="B13" s="26" t="s">
        <v>54</v>
      </c>
      <c r="C13" s="30"/>
      <c r="D13" s="31"/>
      <c r="E13" s="24"/>
      <c r="F13" s="32"/>
      <c r="G13" s="33"/>
      <c r="H13" s="34"/>
      <c r="I13" s="34"/>
      <c r="J13" s="40"/>
      <c r="K13" s="28"/>
      <c r="L13" s="4"/>
    </row>
    <row r="14" spans="1:12" ht="16.5" customHeight="1">
      <c r="A14" s="24"/>
      <c r="B14" s="26" t="s">
        <v>55</v>
      </c>
      <c r="C14" s="35"/>
      <c r="D14" s="36"/>
      <c r="E14" s="37"/>
      <c r="F14" s="38">
        <f>SUM(G14:H14)</f>
        <v>1166763.5</v>
      </c>
      <c r="G14" s="39">
        <f>SUM(G15:G19)</f>
        <v>692112.63</v>
      </c>
      <c r="H14" s="40">
        <f>SUM(H15:H23)</f>
        <v>474650.87</v>
      </c>
      <c r="I14" s="40">
        <f>SUM(I15:I23)</f>
        <v>474233.48</v>
      </c>
      <c r="J14" s="211">
        <f>+I14/H14*100</f>
        <v>99.91206378701044</v>
      </c>
      <c r="K14" s="37"/>
      <c r="L14" s="4"/>
    </row>
    <row r="15" spans="1:12" ht="15.75" customHeight="1">
      <c r="A15" s="24"/>
      <c r="B15" s="26" t="s">
        <v>18</v>
      </c>
      <c r="C15" s="41">
        <v>900</v>
      </c>
      <c r="D15" s="24">
        <v>90011</v>
      </c>
      <c r="E15" s="42">
        <v>6110</v>
      </c>
      <c r="F15" s="32">
        <f>SUM(G15:H15)</f>
        <v>36624.3</v>
      </c>
      <c r="G15" s="43">
        <v>36624.3</v>
      </c>
      <c r="H15" s="28"/>
      <c r="I15" s="169"/>
      <c r="J15" s="28"/>
      <c r="K15" s="37"/>
      <c r="L15" s="4"/>
    </row>
    <row r="16" spans="1:12" ht="15.75" customHeight="1">
      <c r="A16" s="24"/>
      <c r="B16" s="26" t="s">
        <v>21</v>
      </c>
      <c r="C16" s="44" t="s">
        <v>14</v>
      </c>
      <c r="D16" s="45" t="s">
        <v>15</v>
      </c>
      <c r="E16" s="46">
        <v>6050</v>
      </c>
      <c r="F16" s="32">
        <f>SUM(G16:H16)</f>
        <v>190139.2</v>
      </c>
      <c r="G16" s="43">
        <v>66609.33</v>
      </c>
      <c r="H16" s="47">
        <v>123529.87</v>
      </c>
      <c r="I16" s="47">
        <v>123112.48</v>
      </c>
      <c r="J16" s="170"/>
      <c r="K16" s="37"/>
      <c r="L16" s="4"/>
    </row>
    <row r="17" spans="1:12" ht="15.75" customHeight="1">
      <c r="A17" s="24"/>
      <c r="B17" s="26" t="s">
        <v>120</v>
      </c>
      <c r="C17" s="48"/>
      <c r="D17" s="49"/>
      <c r="E17" s="50"/>
      <c r="F17" s="32"/>
      <c r="G17" s="33"/>
      <c r="H17" s="28"/>
      <c r="I17" s="169"/>
      <c r="J17" s="28"/>
      <c r="K17" s="37"/>
      <c r="L17" s="4"/>
    </row>
    <row r="18" spans="1:12" ht="15.75" customHeight="1">
      <c r="A18" s="24"/>
      <c r="B18" s="26" t="s">
        <v>121</v>
      </c>
      <c r="C18" s="48"/>
      <c r="D18" s="49"/>
      <c r="E18" s="50"/>
      <c r="F18" s="32"/>
      <c r="G18" s="33"/>
      <c r="H18" s="28"/>
      <c r="I18" s="169"/>
      <c r="J18" s="28"/>
      <c r="K18" s="37"/>
      <c r="L18" s="4"/>
    </row>
    <row r="19" spans="1:12" ht="15.75" customHeight="1">
      <c r="A19" s="24"/>
      <c r="B19" s="51" t="s">
        <v>56</v>
      </c>
      <c r="C19" s="44" t="s">
        <v>14</v>
      </c>
      <c r="D19" s="45" t="s">
        <v>15</v>
      </c>
      <c r="E19" s="50">
        <v>6050</v>
      </c>
      <c r="F19" s="32">
        <f>SUM(G19:H19)</f>
        <v>660000</v>
      </c>
      <c r="G19" s="43">
        <v>588879</v>
      </c>
      <c r="H19" s="34">
        <v>71121</v>
      </c>
      <c r="I19" s="66">
        <v>71121</v>
      </c>
      <c r="J19" s="34"/>
      <c r="K19" s="37"/>
      <c r="L19" s="4"/>
    </row>
    <row r="20" spans="1:12" ht="15.75" customHeight="1">
      <c r="A20" s="24"/>
      <c r="B20" s="26" t="s">
        <v>57</v>
      </c>
      <c r="C20" s="44"/>
      <c r="D20" s="45"/>
      <c r="E20" s="52"/>
      <c r="F20" s="32"/>
      <c r="G20" s="33"/>
      <c r="H20" s="34"/>
      <c r="I20" s="66"/>
      <c r="J20" s="34"/>
      <c r="K20" s="37"/>
      <c r="L20" s="4"/>
    </row>
    <row r="21" spans="1:12" ht="15.75" customHeight="1">
      <c r="A21" s="24"/>
      <c r="B21" s="26" t="s">
        <v>58</v>
      </c>
      <c r="C21" s="44"/>
      <c r="D21" s="45"/>
      <c r="E21" s="52"/>
      <c r="F21" s="32"/>
      <c r="G21" s="33"/>
      <c r="H21" s="34"/>
      <c r="I21" s="66"/>
      <c r="J21" s="34"/>
      <c r="K21" s="37"/>
      <c r="L21" s="4"/>
    </row>
    <row r="22" spans="1:12" ht="15.75" customHeight="1">
      <c r="A22" s="24"/>
      <c r="B22" s="51" t="s">
        <v>59</v>
      </c>
      <c r="C22" s="44"/>
      <c r="D22" s="45"/>
      <c r="E22" s="52"/>
      <c r="F22" s="32"/>
      <c r="G22" s="33"/>
      <c r="H22" s="34"/>
      <c r="I22" s="66"/>
      <c r="J22" s="34"/>
      <c r="K22" s="37"/>
      <c r="L22" s="4"/>
    </row>
    <row r="23" spans="1:12" ht="15.75" customHeight="1">
      <c r="A23" s="24"/>
      <c r="B23" s="51" t="s">
        <v>26</v>
      </c>
      <c r="C23" s="44" t="s">
        <v>14</v>
      </c>
      <c r="D23" s="45" t="s">
        <v>15</v>
      </c>
      <c r="E23" s="50">
        <v>6050</v>
      </c>
      <c r="F23" s="32">
        <f>SUM(G23:H23)</f>
        <v>280000</v>
      </c>
      <c r="G23" s="33"/>
      <c r="H23" s="34">
        <v>280000</v>
      </c>
      <c r="I23" s="66">
        <v>280000</v>
      </c>
      <c r="J23" s="34"/>
      <c r="K23" s="37"/>
      <c r="L23" s="4"/>
    </row>
    <row r="24" spans="1:12" ht="8.25" customHeight="1">
      <c r="A24" s="24"/>
      <c r="B24" s="51"/>
      <c r="C24" s="44"/>
      <c r="D24" s="45"/>
      <c r="E24" s="52"/>
      <c r="F24" s="32"/>
      <c r="G24" s="33"/>
      <c r="H24" s="34"/>
      <c r="I24" s="66"/>
      <c r="J24" s="34"/>
      <c r="K24" s="37"/>
      <c r="L24" s="4"/>
    </row>
    <row r="25" spans="1:12" ht="16.5" customHeight="1">
      <c r="A25" s="24">
        <v>2</v>
      </c>
      <c r="B25" s="53" t="s">
        <v>25</v>
      </c>
      <c r="C25" s="44" t="s">
        <v>14</v>
      </c>
      <c r="D25" s="45" t="s">
        <v>15</v>
      </c>
      <c r="E25" s="52">
        <v>6050</v>
      </c>
      <c r="F25" s="32">
        <f>SUM(G25+H25)</f>
        <v>326993</v>
      </c>
      <c r="G25" s="43">
        <v>55493</v>
      </c>
      <c r="H25" s="34">
        <v>271500</v>
      </c>
      <c r="I25" s="66">
        <v>266067.5</v>
      </c>
      <c r="J25" s="209">
        <f>+I25/H25*100</f>
        <v>97.99907918968692</v>
      </c>
      <c r="K25" s="37"/>
      <c r="L25" s="4"/>
    </row>
    <row r="26" spans="1:12" ht="8.25" customHeight="1">
      <c r="A26" s="24"/>
      <c r="B26" s="53"/>
      <c r="C26" s="44"/>
      <c r="D26" s="45"/>
      <c r="E26" s="52"/>
      <c r="F26" s="32"/>
      <c r="G26" s="43"/>
      <c r="H26" s="34"/>
      <c r="I26" s="66"/>
      <c r="J26" s="34"/>
      <c r="K26" s="37"/>
      <c r="L26" s="4"/>
    </row>
    <row r="27" spans="1:12" ht="15.75" customHeight="1">
      <c r="A27" s="24">
        <v>3</v>
      </c>
      <c r="B27" s="51" t="s">
        <v>94</v>
      </c>
      <c r="C27" s="45"/>
      <c r="D27" s="147"/>
      <c r="E27" s="50"/>
      <c r="F27" s="32"/>
      <c r="G27" s="43"/>
      <c r="H27" s="34"/>
      <c r="I27" s="66"/>
      <c r="J27" s="34"/>
      <c r="K27" s="37"/>
      <c r="L27" s="4"/>
    </row>
    <row r="28" spans="1:12" ht="15.75" customHeight="1">
      <c r="A28" s="24"/>
      <c r="B28" s="51" t="s">
        <v>95</v>
      </c>
      <c r="C28" s="45"/>
      <c r="D28" s="147"/>
      <c r="E28" s="50"/>
      <c r="F28" s="32"/>
      <c r="G28" s="43"/>
      <c r="H28" s="34"/>
      <c r="I28" s="66"/>
      <c r="J28" s="34"/>
      <c r="K28" s="37"/>
      <c r="L28" s="4"/>
    </row>
    <row r="29" spans="1:12" ht="15.75" customHeight="1">
      <c r="A29" s="24"/>
      <c r="B29" s="141" t="s">
        <v>96</v>
      </c>
      <c r="C29" s="44" t="s">
        <v>14</v>
      </c>
      <c r="D29" s="147" t="s">
        <v>15</v>
      </c>
      <c r="E29" s="50">
        <v>6050</v>
      </c>
      <c r="F29" s="32">
        <f>SUM(G29:K29)</f>
        <v>35000</v>
      </c>
      <c r="G29" s="43"/>
      <c r="H29" s="34">
        <v>0</v>
      </c>
      <c r="I29" s="66">
        <v>0</v>
      </c>
      <c r="J29" s="34">
        <v>0</v>
      </c>
      <c r="K29" s="173">
        <v>35000</v>
      </c>
      <c r="L29" s="4"/>
    </row>
    <row r="30" spans="1:12" ht="6" customHeight="1">
      <c r="A30" s="54"/>
      <c r="B30" s="10"/>
      <c r="C30" s="55"/>
      <c r="D30" s="56"/>
      <c r="E30" s="57"/>
      <c r="F30" s="58"/>
      <c r="G30" s="59"/>
      <c r="H30" s="60"/>
      <c r="I30" s="60"/>
      <c r="J30" s="60"/>
      <c r="K30" s="60"/>
      <c r="L30" s="4"/>
    </row>
    <row r="31" spans="1:12" ht="6.75" customHeight="1">
      <c r="A31" s="24"/>
      <c r="B31" s="26"/>
      <c r="C31" s="61"/>
      <c r="D31" s="62"/>
      <c r="E31" s="63"/>
      <c r="F31" s="32"/>
      <c r="G31" s="64"/>
      <c r="H31" s="34"/>
      <c r="I31" s="34"/>
      <c r="J31" s="34"/>
      <c r="K31" s="34"/>
      <c r="L31" s="4"/>
    </row>
    <row r="32" spans="1:12" ht="18.75" customHeight="1">
      <c r="A32" s="24"/>
      <c r="B32" s="25" t="s">
        <v>6</v>
      </c>
      <c r="C32" s="61"/>
      <c r="D32" s="62"/>
      <c r="E32" s="63"/>
      <c r="F32" s="32"/>
      <c r="G32" s="64"/>
      <c r="H32" s="34"/>
      <c r="I32" s="34"/>
      <c r="J32" s="34"/>
      <c r="K32" s="34"/>
      <c r="L32" s="4"/>
    </row>
    <row r="33" spans="1:12" ht="7.5" customHeight="1">
      <c r="A33" s="24"/>
      <c r="B33" s="67"/>
      <c r="C33" s="61"/>
      <c r="D33" s="62"/>
      <c r="E33" s="63"/>
      <c r="F33" s="32"/>
      <c r="G33" s="64"/>
      <c r="H33" s="65"/>
      <c r="I33" s="65"/>
      <c r="J33" s="65"/>
      <c r="K33" s="34"/>
      <c r="L33" s="4"/>
    </row>
    <row r="34" spans="1:12" ht="15.75" customHeight="1">
      <c r="A34" s="24">
        <v>4</v>
      </c>
      <c r="B34" s="152" t="s">
        <v>118</v>
      </c>
      <c r="C34" s="155"/>
      <c r="D34" s="156"/>
      <c r="E34" s="157"/>
      <c r="F34" s="32"/>
      <c r="G34" s="64"/>
      <c r="H34" s="65"/>
      <c r="I34" s="65"/>
      <c r="J34" s="65"/>
      <c r="K34" s="34"/>
      <c r="L34" s="4"/>
    </row>
    <row r="35" spans="1:12" ht="15.75" customHeight="1">
      <c r="A35" s="24"/>
      <c r="B35" s="152" t="s">
        <v>119</v>
      </c>
      <c r="C35" s="155">
        <v>600</v>
      </c>
      <c r="D35" s="156">
        <v>60014</v>
      </c>
      <c r="E35" s="157">
        <v>6620</v>
      </c>
      <c r="F35" s="32">
        <f>SUM(H35)</f>
        <v>25000</v>
      </c>
      <c r="G35" s="64"/>
      <c r="H35" s="65">
        <v>25000</v>
      </c>
      <c r="I35" s="65">
        <v>25000</v>
      </c>
      <c r="J35" s="34">
        <f>+I35/H35*100</f>
        <v>100</v>
      </c>
      <c r="K35" s="34"/>
      <c r="L35" s="4"/>
    </row>
    <row r="36" spans="1:12" ht="7.5" customHeight="1">
      <c r="A36" s="24"/>
      <c r="B36" s="67"/>
      <c r="C36" s="61"/>
      <c r="D36" s="62"/>
      <c r="E36" s="63"/>
      <c r="F36" s="32"/>
      <c r="G36" s="64"/>
      <c r="H36" s="65"/>
      <c r="I36" s="65"/>
      <c r="J36" s="65"/>
      <c r="K36" s="34"/>
      <c r="L36" s="4"/>
    </row>
    <row r="37" spans="1:12" ht="15.75" customHeight="1">
      <c r="A37" s="24">
        <v>5</v>
      </c>
      <c r="B37" s="152" t="s">
        <v>60</v>
      </c>
      <c r="C37" s="151"/>
      <c r="D37" s="52"/>
      <c r="E37" s="157"/>
      <c r="F37" s="32"/>
      <c r="G37" s="64"/>
      <c r="H37" s="65"/>
      <c r="I37" s="65"/>
      <c r="J37" s="65"/>
      <c r="K37" s="34"/>
      <c r="L37" s="4"/>
    </row>
    <row r="38" spans="1:12" ht="15.75" customHeight="1">
      <c r="A38" s="24"/>
      <c r="B38" s="152" t="s">
        <v>61</v>
      </c>
      <c r="C38" s="112">
        <v>600</v>
      </c>
      <c r="D38" s="52">
        <v>60014</v>
      </c>
      <c r="E38" s="151">
        <v>6620</v>
      </c>
      <c r="F38" s="32">
        <f>SUM(H38)</f>
        <v>125994.1</v>
      </c>
      <c r="G38" s="64"/>
      <c r="H38" s="65">
        <v>125994.1</v>
      </c>
      <c r="I38" s="65">
        <v>125994.1</v>
      </c>
      <c r="J38" s="34">
        <f>+I38/H38*100</f>
        <v>100</v>
      </c>
      <c r="K38" s="34"/>
      <c r="L38" s="4"/>
    </row>
    <row r="39" spans="1:12" ht="7.5" customHeight="1">
      <c r="A39" s="24"/>
      <c r="B39" s="67"/>
      <c r="C39" s="61"/>
      <c r="D39" s="62"/>
      <c r="E39" s="63"/>
      <c r="F39" s="32"/>
      <c r="G39" s="64"/>
      <c r="H39" s="65"/>
      <c r="I39" s="65"/>
      <c r="J39" s="65"/>
      <c r="K39" s="34"/>
      <c r="L39" s="4"/>
    </row>
    <row r="40" spans="1:12" ht="16.5" customHeight="1">
      <c r="A40" s="24">
        <v>6</v>
      </c>
      <c r="B40" s="68" t="s">
        <v>23</v>
      </c>
      <c r="C40" s="69">
        <v>600</v>
      </c>
      <c r="D40" s="70">
        <v>60016</v>
      </c>
      <c r="E40" s="71">
        <v>6050</v>
      </c>
      <c r="F40" s="32">
        <f>SUM(G40:H40)</f>
        <v>1530659.05</v>
      </c>
      <c r="G40" s="223">
        <f>SUM(G41:G42)</f>
        <v>15659.05</v>
      </c>
      <c r="H40" s="223">
        <f>SUM(H41:H42)</f>
        <v>1515000</v>
      </c>
      <c r="I40" s="223">
        <f>SUM(I41:I42)</f>
        <v>1506496.1199999999</v>
      </c>
      <c r="J40" s="40">
        <f>+I40/H40*100</f>
        <v>99.43868778877886</v>
      </c>
      <c r="K40" s="34">
        <v>0</v>
      </c>
      <c r="L40" s="4"/>
    </row>
    <row r="41" spans="1:12" ht="15.75" customHeight="1">
      <c r="A41" s="24"/>
      <c r="B41" s="222" t="s">
        <v>97</v>
      </c>
      <c r="C41" s="69"/>
      <c r="D41" s="80"/>
      <c r="E41" s="81"/>
      <c r="F41" s="32"/>
      <c r="G41" s="47">
        <v>15659.05</v>
      </c>
      <c r="H41" s="154">
        <v>1063117</v>
      </c>
      <c r="I41" s="65">
        <v>1054613.7</v>
      </c>
      <c r="J41" s="65"/>
      <c r="K41" s="34"/>
      <c r="L41" s="4"/>
    </row>
    <row r="42" spans="1:12" ht="16.5" customHeight="1">
      <c r="A42" s="24"/>
      <c r="B42" s="222" t="s">
        <v>98</v>
      </c>
      <c r="C42" s="69"/>
      <c r="D42" s="80"/>
      <c r="E42" s="81"/>
      <c r="F42" s="32"/>
      <c r="G42" s="72"/>
      <c r="H42" s="65">
        <v>451883</v>
      </c>
      <c r="I42" s="65">
        <v>451882.42</v>
      </c>
      <c r="J42" s="65"/>
      <c r="K42" s="34"/>
      <c r="L42" s="4"/>
    </row>
    <row r="43" spans="1:12" ht="8.25" customHeight="1">
      <c r="A43" s="24"/>
      <c r="B43" s="51"/>
      <c r="C43" s="69"/>
      <c r="D43" s="80"/>
      <c r="E43" s="81"/>
      <c r="F43" s="32"/>
      <c r="G43" s="72"/>
      <c r="H43" s="65"/>
      <c r="I43" s="65"/>
      <c r="J43" s="65"/>
      <c r="K43" s="34"/>
      <c r="L43" s="4"/>
    </row>
    <row r="44" spans="1:12" ht="15.75" customHeight="1">
      <c r="A44" s="24">
        <v>7</v>
      </c>
      <c r="B44" s="141" t="s">
        <v>62</v>
      </c>
      <c r="C44" s="69">
        <v>600</v>
      </c>
      <c r="D44" s="80">
        <v>60016</v>
      </c>
      <c r="E44" s="81">
        <v>6050</v>
      </c>
      <c r="F44" s="32">
        <f>SUM(G44:H44)</f>
        <v>26570</v>
      </c>
      <c r="G44" s="72">
        <v>21070</v>
      </c>
      <c r="H44" s="65">
        <v>5500</v>
      </c>
      <c r="I44" s="65">
        <v>0</v>
      </c>
      <c r="J44" s="34">
        <f>+I44/H44*100</f>
        <v>0</v>
      </c>
      <c r="K44" s="34"/>
      <c r="L44" s="4"/>
    </row>
    <row r="45" spans="1:12" ht="7.5" customHeight="1">
      <c r="A45" s="24"/>
      <c r="B45" s="141"/>
      <c r="C45" s="69"/>
      <c r="D45" s="80"/>
      <c r="E45" s="81"/>
      <c r="F45" s="32"/>
      <c r="G45" s="72"/>
      <c r="H45" s="65"/>
      <c r="I45" s="65"/>
      <c r="J45" s="65"/>
      <c r="K45" s="34"/>
      <c r="L45" s="4"/>
    </row>
    <row r="46" spans="1:12" ht="15.75" customHeight="1">
      <c r="A46" s="24">
        <v>8</v>
      </c>
      <c r="B46" s="141" t="s">
        <v>88</v>
      </c>
      <c r="C46" s="69">
        <v>600</v>
      </c>
      <c r="D46" s="80">
        <v>60016</v>
      </c>
      <c r="E46" s="81">
        <v>6050</v>
      </c>
      <c r="F46" s="32">
        <f>SUM(G46+H46+K46)</f>
        <v>23500</v>
      </c>
      <c r="G46" s="72"/>
      <c r="H46" s="65">
        <v>3500</v>
      </c>
      <c r="I46" s="65">
        <v>2706</v>
      </c>
      <c r="J46" s="34">
        <f>+I46/H46*100</f>
        <v>77.31428571428572</v>
      </c>
      <c r="K46" s="34">
        <v>20000</v>
      </c>
      <c r="L46" s="4"/>
    </row>
    <row r="47" spans="1:12" ht="7.5" customHeight="1">
      <c r="A47" s="24"/>
      <c r="B47" s="141"/>
      <c r="C47" s="69"/>
      <c r="D47" s="80"/>
      <c r="E47" s="81"/>
      <c r="F47" s="32"/>
      <c r="G47" s="72"/>
      <c r="H47" s="65"/>
      <c r="I47" s="65"/>
      <c r="J47" s="65"/>
      <c r="K47" s="34"/>
      <c r="L47" s="4"/>
    </row>
    <row r="48" spans="1:12" ht="16.5" customHeight="1">
      <c r="A48" s="24">
        <v>9</v>
      </c>
      <c r="B48" s="141" t="s">
        <v>100</v>
      </c>
      <c r="C48" s="69">
        <v>600</v>
      </c>
      <c r="D48" s="80">
        <v>60016</v>
      </c>
      <c r="E48" s="81">
        <v>6050</v>
      </c>
      <c r="F48" s="32">
        <f>SUM(G48+H48+K48)</f>
        <v>6000</v>
      </c>
      <c r="G48" s="72"/>
      <c r="H48" s="65">
        <v>6000</v>
      </c>
      <c r="I48" s="65">
        <v>0</v>
      </c>
      <c r="J48" s="65">
        <v>0</v>
      </c>
      <c r="K48" s="34"/>
      <c r="L48" s="4"/>
    </row>
    <row r="49" spans="1:12" ht="7.5" customHeight="1">
      <c r="A49" s="24"/>
      <c r="B49" s="141"/>
      <c r="C49" s="69"/>
      <c r="D49" s="80"/>
      <c r="E49" s="81"/>
      <c r="F49" s="32"/>
      <c r="G49" s="72"/>
      <c r="H49" s="65"/>
      <c r="I49" s="65"/>
      <c r="J49" s="65"/>
      <c r="K49" s="34"/>
      <c r="L49" s="4"/>
    </row>
    <row r="50" spans="1:12" ht="15.75" customHeight="1">
      <c r="A50" s="24">
        <v>10</v>
      </c>
      <c r="B50" s="141" t="s">
        <v>99</v>
      </c>
      <c r="C50" s="69">
        <v>600</v>
      </c>
      <c r="D50" s="80">
        <v>60017</v>
      </c>
      <c r="E50" s="81">
        <v>6050</v>
      </c>
      <c r="F50" s="32">
        <f>SUM(G50+H50+K50)</f>
        <v>27220</v>
      </c>
      <c r="G50" s="72"/>
      <c r="H50" s="65">
        <v>10000</v>
      </c>
      <c r="I50" s="65">
        <v>9602.5</v>
      </c>
      <c r="J50" s="34">
        <f>+I50/H50*100</f>
        <v>96.025</v>
      </c>
      <c r="K50" s="34">
        <v>17220</v>
      </c>
      <c r="L50" s="4"/>
    </row>
    <row r="51" spans="1:12" ht="7.5" customHeight="1">
      <c r="A51" s="24"/>
      <c r="B51" s="51"/>
      <c r="C51" s="69"/>
      <c r="D51" s="80"/>
      <c r="E51" s="81"/>
      <c r="F51" s="32"/>
      <c r="G51" s="72"/>
      <c r="H51" s="65"/>
      <c r="I51" s="65"/>
      <c r="J51" s="65"/>
      <c r="K51" s="34"/>
      <c r="L51" s="4"/>
    </row>
    <row r="52" spans="1:12" ht="17.25" customHeight="1">
      <c r="A52" s="24">
        <v>11</v>
      </c>
      <c r="B52" s="51" t="s">
        <v>47</v>
      </c>
      <c r="C52" s="69">
        <v>600</v>
      </c>
      <c r="D52" s="80">
        <v>60017</v>
      </c>
      <c r="E52" s="81">
        <v>6050</v>
      </c>
      <c r="F52" s="38">
        <f>SUM(G52:H52)</f>
        <v>221722.9</v>
      </c>
      <c r="G52" s="72"/>
      <c r="H52" s="224">
        <f>SUM(H53:H54)</f>
        <v>221722.9</v>
      </c>
      <c r="I52" s="153">
        <f>SUM(I53:I54)</f>
        <v>221722.9</v>
      </c>
      <c r="J52" s="211">
        <f>+I52/H52*100</f>
        <v>100</v>
      </c>
      <c r="K52" s="34"/>
      <c r="L52" s="4"/>
    </row>
    <row r="53" spans="1:12" ht="15.75" customHeight="1">
      <c r="A53" s="24"/>
      <c r="B53" s="152" t="s">
        <v>41</v>
      </c>
      <c r="C53" s="69"/>
      <c r="D53" s="80"/>
      <c r="E53" s="81"/>
      <c r="F53" s="32">
        <f>SUM(G53:H53)</f>
        <v>90000</v>
      </c>
      <c r="G53" s="72"/>
      <c r="H53" s="170">
        <v>90000</v>
      </c>
      <c r="I53" s="154">
        <v>82988</v>
      </c>
      <c r="J53" s="154"/>
      <c r="K53" s="34"/>
      <c r="L53" s="4"/>
    </row>
    <row r="54" spans="1:12" ht="15.75" customHeight="1">
      <c r="A54" s="24"/>
      <c r="B54" s="152" t="s">
        <v>42</v>
      </c>
      <c r="C54" s="69"/>
      <c r="D54" s="80"/>
      <c r="E54" s="81"/>
      <c r="F54" s="32">
        <f>SUM(G54:H54)</f>
        <v>131722.9</v>
      </c>
      <c r="G54" s="72"/>
      <c r="H54" s="238">
        <v>131722.9</v>
      </c>
      <c r="I54" s="235">
        <v>138734.9</v>
      </c>
      <c r="J54" s="154"/>
      <c r="K54" s="34"/>
      <c r="L54" s="4"/>
    </row>
    <row r="55" spans="1:12" ht="7.5" customHeight="1">
      <c r="A55" s="24"/>
      <c r="B55" s="152"/>
      <c r="C55" s="69"/>
      <c r="D55" s="80"/>
      <c r="E55" s="81"/>
      <c r="F55" s="32"/>
      <c r="G55" s="72"/>
      <c r="H55" s="219"/>
      <c r="I55" s="220"/>
      <c r="J55" s="218"/>
      <c r="K55" s="34"/>
      <c r="L55" s="4"/>
    </row>
    <row r="56" spans="1:12" ht="15.75" customHeight="1">
      <c r="A56" s="24">
        <v>12</v>
      </c>
      <c r="B56" s="53" t="s">
        <v>101</v>
      </c>
      <c r="C56" s="112">
        <v>600</v>
      </c>
      <c r="D56" s="151">
        <v>60095</v>
      </c>
      <c r="E56" s="151">
        <v>6060</v>
      </c>
      <c r="F56" s="32">
        <f>SUM(H56)</f>
        <v>33456</v>
      </c>
      <c r="G56" s="72"/>
      <c r="H56" s="219">
        <v>33456</v>
      </c>
      <c r="I56" s="220">
        <v>33456</v>
      </c>
      <c r="J56" s="34">
        <f>+I56/H56*100</f>
        <v>100</v>
      </c>
      <c r="K56" s="34"/>
      <c r="L56" s="4"/>
    </row>
    <row r="57" spans="1:12" ht="8.25" customHeight="1">
      <c r="A57" s="54"/>
      <c r="B57" s="134"/>
      <c r="C57" s="74"/>
      <c r="D57" s="75"/>
      <c r="E57" s="76"/>
      <c r="F57" s="58"/>
      <c r="G57" s="135"/>
      <c r="H57" s="60"/>
      <c r="I57" s="78"/>
      <c r="J57" s="60"/>
      <c r="K57" s="60"/>
      <c r="L57" s="4"/>
    </row>
    <row r="58" spans="1:12" ht="10.5" customHeight="1">
      <c r="A58" s="31"/>
      <c r="B58" s="51"/>
      <c r="C58" s="221"/>
      <c r="D58" s="80"/>
      <c r="E58" s="71"/>
      <c r="F58" s="82"/>
      <c r="G58" s="72"/>
      <c r="H58" s="66"/>
      <c r="I58" s="66"/>
      <c r="J58" s="66"/>
      <c r="K58" s="66"/>
      <c r="L58" s="4"/>
    </row>
    <row r="59" spans="1:12" ht="10.5" customHeight="1">
      <c r="A59" s="31"/>
      <c r="B59" s="51"/>
      <c r="C59" s="221"/>
      <c r="D59" s="80"/>
      <c r="E59" s="71"/>
      <c r="F59" s="82"/>
      <c r="G59" s="72"/>
      <c r="H59" s="66"/>
      <c r="I59" s="66"/>
      <c r="J59" s="66"/>
      <c r="K59" s="66"/>
      <c r="L59" s="4"/>
    </row>
    <row r="60" spans="1:12" ht="16.5" customHeight="1">
      <c r="A60" s="248" t="s">
        <v>10</v>
      </c>
      <c r="B60" s="16"/>
      <c r="C60" s="252" t="s">
        <v>5</v>
      </c>
      <c r="D60" s="253"/>
      <c r="E60" s="254"/>
      <c r="F60" s="249" t="s">
        <v>30</v>
      </c>
      <c r="G60" s="243" t="s">
        <v>4</v>
      </c>
      <c r="H60" s="244"/>
      <c r="I60" s="244"/>
      <c r="J60" s="244"/>
      <c r="K60" s="245"/>
      <c r="L60" s="4"/>
    </row>
    <row r="61" spans="1:12" ht="15.75" customHeight="1">
      <c r="A61" s="246"/>
      <c r="B61" s="18" t="s">
        <v>0</v>
      </c>
      <c r="C61" s="255"/>
      <c r="D61" s="256"/>
      <c r="E61" s="257"/>
      <c r="F61" s="250"/>
      <c r="G61" s="17">
        <v>2011</v>
      </c>
      <c r="H61" s="243">
        <v>2012</v>
      </c>
      <c r="I61" s="244"/>
      <c r="J61" s="245"/>
      <c r="K61" s="248">
        <v>2013</v>
      </c>
      <c r="L61" s="4"/>
    </row>
    <row r="62" spans="1:12" ht="15.75" customHeight="1">
      <c r="A62" s="246"/>
      <c r="B62" s="17" t="s">
        <v>1</v>
      </c>
      <c r="C62" s="248" t="s">
        <v>28</v>
      </c>
      <c r="D62" s="248" t="s">
        <v>29</v>
      </c>
      <c r="E62" s="248" t="s">
        <v>3</v>
      </c>
      <c r="F62" s="250"/>
      <c r="G62" s="17" t="s">
        <v>9</v>
      </c>
      <c r="H62" s="246" t="s">
        <v>49</v>
      </c>
      <c r="I62" s="246" t="s">
        <v>50</v>
      </c>
      <c r="J62" s="246" t="s">
        <v>51</v>
      </c>
      <c r="K62" s="246"/>
      <c r="L62" s="4"/>
    </row>
    <row r="63" spans="1:12" ht="15.75" customHeight="1">
      <c r="A63" s="247"/>
      <c r="B63" s="19"/>
      <c r="C63" s="247"/>
      <c r="D63" s="247"/>
      <c r="E63" s="247"/>
      <c r="F63" s="251"/>
      <c r="G63" s="19" t="s">
        <v>8</v>
      </c>
      <c r="H63" s="247"/>
      <c r="I63" s="247"/>
      <c r="J63" s="247"/>
      <c r="K63" s="247"/>
      <c r="L63" s="4"/>
    </row>
    <row r="64" spans="1:12" ht="9.75" customHeight="1">
      <c r="A64" s="24"/>
      <c r="B64" s="51"/>
      <c r="C64" s="69"/>
      <c r="D64" s="80"/>
      <c r="E64" s="81"/>
      <c r="F64" s="32"/>
      <c r="G64" s="72"/>
      <c r="H64" s="65"/>
      <c r="I64" s="65"/>
      <c r="J64" s="65"/>
      <c r="K64" s="34"/>
      <c r="L64" s="4"/>
    </row>
    <row r="65" spans="1:12" ht="18.75" customHeight="1">
      <c r="A65" s="24"/>
      <c r="B65" s="136" t="s">
        <v>32</v>
      </c>
      <c r="C65" s="69"/>
      <c r="D65" s="80"/>
      <c r="E65" s="81"/>
      <c r="F65" s="32"/>
      <c r="G65" s="72"/>
      <c r="H65" s="65"/>
      <c r="I65" s="65"/>
      <c r="J65" s="65"/>
      <c r="K65" s="34"/>
      <c r="L65" s="4"/>
    </row>
    <row r="66" spans="1:12" ht="7.5" customHeight="1">
      <c r="A66" s="24"/>
      <c r="B66" s="51"/>
      <c r="C66" s="69"/>
      <c r="D66" s="80"/>
      <c r="E66" s="81"/>
      <c r="F66" s="32"/>
      <c r="G66" s="72"/>
      <c r="H66" s="65"/>
      <c r="I66" s="65"/>
      <c r="J66" s="65"/>
      <c r="K66" s="34"/>
      <c r="L66" s="4"/>
    </row>
    <row r="67" spans="1:12" ht="15.75" customHeight="1">
      <c r="A67" s="24">
        <v>13</v>
      </c>
      <c r="B67" s="149" t="s">
        <v>33</v>
      </c>
      <c r="C67" s="215">
        <v>801</v>
      </c>
      <c r="D67" s="216">
        <v>80101</v>
      </c>
      <c r="E67" s="216">
        <v>6050</v>
      </c>
      <c r="F67" s="144">
        <f>SUM(G67:H67)</f>
        <v>100000</v>
      </c>
      <c r="G67" s="163"/>
      <c r="H67" s="214">
        <v>100000</v>
      </c>
      <c r="I67" s="214">
        <v>99973.62</v>
      </c>
      <c r="J67" s="209">
        <f>+I67/H67*100</f>
        <v>99.97362</v>
      </c>
      <c r="K67" s="34"/>
      <c r="L67" s="4"/>
    </row>
    <row r="68" spans="1:12" ht="7.5" customHeight="1">
      <c r="A68" s="24"/>
      <c r="B68" s="149"/>
      <c r="C68" s="215"/>
      <c r="D68" s="216"/>
      <c r="E68" s="216"/>
      <c r="F68" s="133"/>
      <c r="G68" s="137"/>
      <c r="H68" s="142"/>
      <c r="I68" s="142"/>
      <c r="J68" s="142"/>
      <c r="K68" s="34"/>
      <c r="L68" s="4"/>
    </row>
    <row r="69" spans="1:12" ht="16.5" customHeight="1">
      <c r="A69" s="24">
        <v>14</v>
      </c>
      <c r="B69" s="158" t="s">
        <v>43</v>
      </c>
      <c r="C69" s="155"/>
      <c r="D69" s="156"/>
      <c r="E69" s="159"/>
      <c r="F69" s="162">
        <f>SUM(G69:H69)</f>
        <v>17676.44</v>
      </c>
      <c r="G69" s="163"/>
      <c r="H69" s="234">
        <f>SUM(H70:H72)</f>
        <v>17676.44</v>
      </c>
      <c r="I69" s="161">
        <f>SUM(I70:I72)</f>
        <v>17486</v>
      </c>
      <c r="J69" s="161"/>
      <c r="K69" s="34"/>
      <c r="L69" s="4"/>
    </row>
    <row r="70" spans="1:12" ht="15.75" customHeight="1">
      <c r="A70" s="24"/>
      <c r="B70" s="152" t="s">
        <v>45</v>
      </c>
      <c r="C70" s="155">
        <v>801</v>
      </c>
      <c r="D70" s="156">
        <v>80101</v>
      </c>
      <c r="E70" s="159">
        <v>6050</v>
      </c>
      <c r="F70" s="144">
        <f>SUM(G70:K70)</f>
        <v>10000</v>
      </c>
      <c r="G70" s="163"/>
      <c r="H70" s="235">
        <v>5000</v>
      </c>
      <c r="I70" s="154">
        <v>5000</v>
      </c>
      <c r="J70" s="154"/>
      <c r="K70" s="34"/>
      <c r="L70" s="4"/>
    </row>
    <row r="71" spans="1:12" ht="15.75" customHeight="1">
      <c r="A71" s="24"/>
      <c r="B71" s="152" t="s">
        <v>46</v>
      </c>
      <c r="C71" s="155">
        <v>801</v>
      </c>
      <c r="D71" s="156">
        <v>80101</v>
      </c>
      <c r="E71" s="159">
        <v>6050</v>
      </c>
      <c r="F71" s="144">
        <f>SUM(G71:H71)</f>
        <v>9000</v>
      </c>
      <c r="G71" s="163"/>
      <c r="H71" s="235">
        <v>9000</v>
      </c>
      <c r="I71" s="154">
        <v>8985</v>
      </c>
      <c r="J71" s="154"/>
      <c r="K71" s="34"/>
      <c r="L71" s="4"/>
    </row>
    <row r="72" spans="1:12" ht="15.75" customHeight="1">
      <c r="A72" s="24"/>
      <c r="B72" s="152" t="s">
        <v>44</v>
      </c>
      <c r="C72" s="112">
        <v>801</v>
      </c>
      <c r="D72" s="52">
        <v>80104</v>
      </c>
      <c r="E72" s="151">
        <v>6050</v>
      </c>
      <c r="F72" s="144">
        <f>SUM(G72:H72)</f>
        <v>3676.44</v>
      </c>
      <c r="G72" s="163"/>
      <c r="H72" s="235">
        <v>3676.44</v>
      </c>
      <c r="I72" s="154">
        <v>3501</v>
      </c>
      <c r="J72" s="154"/>
      <c r="K72" s="34"/>
      <c r="L72" s="4"/>
    </row>
    <row r="73" spans="1:12" ht="8.25" customHeight="1">
      <c r="A73" s="24"/>
      <c r="B73" s="149"/>
      <c r="C73" s="138"/>
      <c r="D73" s="143"/>
      <c r="E73" s="139"/>
      <c r="F73" s="133"/>
      <c r="G73" s="140"/>
      <c r="H73" s="142"/>
      <c r="I73" s="142"/>
      <c r="J73" s="142"/>
      <c r="K73" s="34"/>
      <c r="L73" s="4"/>
    </row>
    <row r="74" spans="1:12" ht="15.75" customHeight="1">
      <c r="A74" s="24">
        <v>15</v>
      </c>
      <c r="B74" s="149" t="s">
        <v>34</v>
      </c>
      <c r="C74" s="215">
        <v>801</v>
      </c>
      <c r="D74" s="217">
        <v>80148</v>
      </c>
      <c r="E74" s="216">
        <v>6060</v>
      </c>
      <c r="F74" s="144">
        <f>SUM(G74:H74)</f>
        <v>10000</v>
      </c>
      <c r="G74" s="145"/>
      <c r="H74" s="207">
        <v>10000</v>
      </c>
      <c r="I74" s="146">
        <v>10000</v>
      </c>
      <c r="J74" s="209">
        <f>+I74/H74*100</f>
        <v>100</v>
      </c>
      <c r="K74" s="34"/>
      <c r="L74" s="4"/>
    </row>
    <row r="75" spans="1:12" ht="6.75" customHeight="1">
      <c r="A75" s="54"/>
      <c r="B75" s="73"/>
      <c r="C75" s="74"/>
      <c r="D75" s="75"/>
      <c r="E75" s="76"/>
      <c r="F75" s="58"/>
      <c r="G75" s="77"/>
      <c r="H75" s="78"/>
      <c r="I75" s="78"/>
      <c r="J75" s="78"/>
      <c r="K75" s="60"/>
      <c r="L75" s="4"/>
    </row>
    <row r="76" spans="1:11" ht="8.25" customHeight="1">
      <c r="A76" s="160"/>
      <c r="B76" s="17"/>
      <c r="C76" s="17"/>
      <c r="D76" s="160"/>
      <c r="E76" s="17"/>
      <c r="F76" s="148"/>
      <c r="G76" s="160"/>
      <c r="H76" s="17"/>
      <c r="I76" s="17"/>
      <c r="J76" s="17"/>
      <c r="K76" s="17"/>
    </row>
    <row r="77" spans="1:11" ht="18.75" customHeight="1">
      <c r="A77" s="160"/>
      <c r="B77" s="30" t="s">
        <v>48</v>
      </c>
      <c r="C77" s="17"/>
      <c r="D77" s="160"/>
      <c r="E77" s="17"/>
      <c r="F77" s="148"/>
      <c r="G77" s="160"/>
      <c r="H77" s="17"/>
      <c r="I77" s="17"/>
      <c r="J77" s="17"/>
      <c r="K77" s="17"/>
    </row>
    <row r="78" spans="1:11" ht="8.25" customHeight="1">
      <c r="A78" s="160"/>
      <c r="B78" s="17"/>
      <c r="C78" s="17"/>
      <c r="D78" s="160"/>
      <c r="E78" s="17"/>
      <c r="F78" s="148"/>
      <c r="G78" s="160"/>
      <c r="H78" s="17"/>
      <c r="I78" s="17"/>
      <c r="J78" s="17"/>
      <c r="K78" s="17"/>
    </row>
    <row r="79" spans="1:11" ht="15.75" customHeight="1">
      <c r="A79" s="98">
        <v>16</v>
      </c>
      <c r="B79" s="118" t="s">
        <v>116</v>
      </c>
      <c r="C79" s="17"/>
      <c r="D79" s="160"/>
      <c r="E79" s="17"/>
      <c r="F79" s="148"/>
      <c r="G79" s="160"/>
      <c r="H79" s="17"/>
      <c r="I79" s="17"/>
      <c r="J79" s="17"/>
      <c r="K79" s="17"/>
    </row>
    <row r="80" spans="1:11" ht="16.5" customHeight="1">
      <c r="A80" s="22"/>
      <c r="B80" s="118" t="s">
        <v>117</v>
      </c>
      <c r="C80" s="30">
        <v>851</v>
      </c>
      <c r="D80" s="98">
        <v>85111</v>
      </c>
      <c r="E80" s="24">
        <v>6220</v>
      </c>
      <c r="F80" s="164">
        <f>SUM(H80)</f>
        <v>10000</v>
      </c>
      <c r="G80" s="160"/>
      <c r="H80" s="154">
        <v>10000</v>
      </c>
      <c r="I80" s="154">
        <v>10000</v>
      </c>
      <c r="J80" s="34">
        <f>+I80/H80*100</f>
        <v>100</v>
      </c>
      <c r="K80" s="17"/>
    </row>
    <row r="81" spans="1:11" ht="7.5" customHeight="1">
      <c r="A81" s="22"/>
      <c r="B81" s="118"/>
      <c r="C81" s="30"/>
      <c r="D81" s="98"/>
      <c r="E81" s="24"/>
      <c r="F81" s="164"/>
      <c r="G81" s="160"/>
      <c r="H81" s="154"/>
      <c r="I81" s="154"/>
      <c r="J81" s="34"/>
      <c r="K81" s="17"/>
    </row>
    <row r="82" spans="1:11" ht="16.5" customHeight="1">
      <c r="A82" s="22">
        <v>17</v>
      </c>
      <c r="B82" s="26" t="s">
        <v>67</v>
      </c>
      <c r="C82" s="69"/>
      <c r="D82" s="80"/>
      <c r="E82" s="81"/>
      <c r="F82" s="32"/>
      <c r="G82" s="72"/>
      <c r="H82" s="65"/>
      <c r="I82" s="65"/>
      <c r="J82" s="65"/>
      <c r="K82" s="17"/>
    </row>
    <row r="83" spans="1:11" ht="16.5" customHeight="1">
      <c r="A83" s="22"/>
      <c r="B83" s="26" t="s">
        <v>68</v>
      </c>
      <c r="C83" s="69">
        <v>851</v>
      </c>
      <c r="D83" s="80">
        <v>85154</v>
      </c>
      <c r="E83" s="81">
        <v>6050</v>
      </c>
      <c r="F83" s="32">
        <f>SUM(H83)</f>
        <v>63430</v>
      </c>
      <c r="G83" s="72"/>
      <c r="H83" s="65">
        <v>63430</v>
      </c>
      <c r="I83" s="65">
        <v>0</v>
      </c>
      <c r="J83" s="65">
        <v>0</v>
      </c>
      <c r="K83" s="17"/>
    </row>
    <row r="84" spans="1:11" ht="7.5" customHeight="1">
      <c r="A84" s="160"/>
      <c r="B84" s="17"/>
      <c r="C84" s="17"/>
      <c r="D84" s="160"/>
      <c r="E84" s="17"/>
      <c r="F84" s="148"/>
      <c r="G84" s="160"/>
      <c r="H84" s="17"/>
      <c r="I84" s="17"/>
      <c r="J84" s="17"/>
      <c r="K84" s="17"/>
    </row>
    <row r="85" spans="1:11" ht="18.75" customHeight="1">
      <c r="A85" s="26"/>
      <c r="B85" s="84" t="s">
        <v>7</v>
      </c>
      <c r="C85" s="24"/>
      <c r="D85" s="31"/>
      <c r="E85" s="24"/>
      <c r="F85" s="82"/>
      <c r="G85" s="83"/>
      <c r="H85" s="85"/>
      <c r="I85" s="86"/>
      <c r="J85" s="85"/>
      <c r="K85" s="86"/>
    </row>
    <row r="86" spans="1:11" ht="7.5" customHeight="1">
      <c r="A86" s="26"/>
      <c r="B86" s="87"/>
      <c r="C86" s="24"/>
      <c r="D86" s="31"/>
      <c r="E86" s="24"/>
      <c r="F86" s="82"/>
      <c r="G86" s="83"/>
      <c r="H86" s="85"/>
      <c r="I86" s="86"/>
      <c r="J86" s="85"/>
      <c r="K86" s="86"/>
    </row>
    <row r="87" spans="1:11" ht="16.5" customHeight="1">
      <c r="A87" s="24">
        <v>18</v>
      </c>
      <c r="B87" s="88" t="s">
        <v>63</v>
      </c>
      <c r="C87" s="24"/>
      <c r="D87" s="24"/>
      <c r="E87" s="42"/>
      <c r="F87" s="32"/>
      <c r="G87" s="89"/>
      <c r="H87" s="65"/>
      <c r="I87" s="65"/>
      <c r="J87" s="65"/>
      <c r="K87" s="34"/>
    </row>
    <row r="88" spans="1:11" ht="16.5" customHeight="1">
      <c r="A88" s="26"/>
      <c r="B88" s="88" t="s">
        <v>64</v>
      </c>
      <c r="C88" s="30"/>
      <c r="D88" s="24"/>
      <c r="E88" s="42"/>
      <c r="F88" s="91">
        <f>SUM(F90+F94)</f>
        <v>25122252.72</v>
      </c>
      <c r="G88" s="90">
        <f>SUM(G90+G94)</f>
        <v>18571471.7</v>
      </c>
      <c r="H88" s="90">
        <f>SUM(H90+H94)</f>
        <v>6550781.02</v>
      </c>
      <c r="I88" s="90">
        <f>SUM(I90+I94)</f>
        <v>6545256.49</v>
      </c>
      <c r="J88" s="208">
        <f>+I88/H88*100</f>
        <v>99.91566608648445</v>
      </c>
      <c r="K88" s="32"/>
    </row>
    <row r="89" spans="1:11" ht="7.5" customHeight="1">
      <c r="A89" s="26"/>
      <c r="B89" s="26"/>
      <c r="C89" s="41"/>
      <c r="D89" s="24"/>
      <c r="E89" s="42"/>
      <c r="F89" s="92"/>
      <c r="G89" s="93"/>
      <c r="H89" s="94"/>
      <c r="I89" s="94"/>
      <c r="J89" s="94"/>
      <c r="K89" s="32"/>
    </row>
    <row r="90" spans="1:11" ht="16.5" customHeight="1">
      <c r="A90" s="24" t="s">
        <v>102</v>
      </c>
      <c r="B90" s="26" t="s">
        <v>12</v>
      </c>
      <c r="C90" s="41"/>
      <c r="D90" s="24"/>
      <c r="E90" s="42"/>
      <c r="F90" s="92">
        <f>SUM(F91:F92)</f>
        <v>651044.79</v>
      </c>
      <c r="G90" s="93">
        <f>SUM(G91:G92)</f>
        <v>615566.79</v>
      </c>
      <c r="H90" s="93">
        <f>SUM(H91:H92)</f>
        <v>35478</v>
      </c>
      <c r="I90" s="40">
        <f>SUM(I91:I92)</f>
        <v>35477.6</v>
      </c>
      <c r="J90" s="93"/>
      <c r="K90" s="93"/>
    </row>
    <row r="91" spans="1:11" ht="15.75" customHeight="1">
      <c r="A91" s="26"/>
      <c r="B91" s="26" t="s">
        <v>11</v>
      </c>
      <c r="C91" s="41">
        <v>900</v>
      </c>
      <c r="D91" s="24">
        <v>90001</v>
      </c>
      <c r="E91" s="42">
        <v>6059</v>
      </c>
      <c r="F91" s="32">
        <f>SUM(G91:H91)</f>
        <v>553542.39</v>
      </c>
      <c r="G91" s="66">
        <v>518064.39</v>
      </c>
      <c r="H91" s="34">
        <v>35478</v>
      </c>
      <c r="I91" s="95">
        <v>35477.6</v>
      </c>
      <c r="J91" s="95"/>
      <c r="K91" s="95"/>
    </row>
    <row r="92" spans="1:11" ht="15.75" customHeight="1">
      <c r="A92" s="26"/>
      <c r="B92" s="26" t="s">
        <v>17</v>
      </c>
      <c r="C92" s="41">
        <v>900</v>
      </c>
      <c r="D92" s="24">
        <v>90011</v>
      </c>
      <c r="E92" s="42">
        <v>6110</v>
      </c>
      <c r="F92" s="32">
        <f>SUM(G92:H92)</f>
        <v>97502.4</v>
      </c>
      <c r="G92" s="43">
        <v>97502.4</v>
      </c>
      <c r="H92" s="65"/>
      <c r="I92" s="34"/>
      <c r="J92" s="34"/>
      <c r="K92" s="34"/>
    </row>
    <row r="93" spans="1:11" ht="7.5" customHeight="1">
      <c r="A93" s="26"/>
      <c r="B93" s="68"/>
      <c r="C93" s="30"/>
      <c r="D93" s="24"/>
      <c r="E93" s="42"/>
      <c r="F93" s="32"/>
      <c r="G93" s="89"/>
      <c r="H93" s="34"/>
      <c r="I93" s="34"/>
      <c r="J93" s="34"/>
      <c r="K93" s="34"/>
    </row>
    <row r="94" spans="1:11" ht="15.75" customHeight="1">
      <c r="A94" s="24" t="s">
        <v>103</v>
      </c>
      <c r="B94" s="68" t="s">
        <v>13</v>
      </c>
      <c r="C94" s="30">
        <v>900</v>
      </c>
      <c r="D94" s="24">
        <v>90001</v>
      </c>
      <c r="E94" s="42"/>
      <c r="F94" s="96">
        <f>SUM(F95:F98)</f>
        <v>24471207.93</v>
      </c>
      <c r="G94" s="97">
        <f>SUM(G95:G98)</f>
        <v>17955904.91</v>
      </c>
      <c r="H94" s="225">
        <f>SUM(H95:H98)</f>
        <v>6515303.02</v>
      </c>
      <c r="I94" s="97">
        <f>SUM(I95:I98)</f>
        <v>6509778.890000001</v>
      </c>
      <c r="J94" s="97"/>
      <c r="K94" s="97"/>
    </row>
    <row r="95" spans="1:11" ht="16.5" customHeight="1">
      <c r="A95" s="24"/>
      <c r="B95" s="26" t="s">
        <v>24</v>
      </c>
      <c r="C95" s="24"/>
      <c r="D95" s="24"/>
      <c r="E95" s="42">
        <v>6057</v>
      </c>
      <c r="F95" s="32">
        <f>SUM(G95:H95)</f>
        <v>13395051.81</v>
      </c>
      <c r="G95" s="65">
        <v>9857810.91</v>
      </c>
      <c r="H95" s="34">
        <v>3537240.9</v>
      </c>
      <c r="I95" s="95">
        <v>3535538.18</v>
      </c>
      <c r="J95" s="95"/>
      <c r="K95" s="95"/>
    </row>
    <row r="96" spans="1:11" ht="15.75" customHeight="1">
      <c r="A96" s="24"/>
      <c r="B96" s="26" t="s">
        <v>11</v>
      </c>
      <c r="C96" s="31"/>
      <c r="D96" s="24"/>
      <c r="E96" s="42">
        <v>6059</v>
      </c>
      <c r="F96" s="32">
        <f>SUM(G96:H96)</f>
        <v>1547156.12</v>
      </c>
      <c r="G96" s="43">
        <v>966458.31</v>
      </c>
      <c r="H96" s="34">
        <v>580697.81</v>
      </c>
      <c r="I96" s="34">
        <v>576876.4</v>
      </c>
      <c r="J96" s="34"/>
      <c r="K96" s="34"/>
    </row>
    <row r="97" spans="1:11" ht="15.75" customHeight="1">
      <c r="A97" s="26"/>
      <c r="B97" s="53" t="s">
        <v>19</v>
      </c>
      <c r="C97" s="30"/>
      <c r="D97" s="24"/>
      <c r="E97" s="42">
        <v>6059</v>
      </c>
      <c r="F97" s="32">
        <f>SUM(G97:H97)</f>
        <v>6529000</v>
      </c>
      <c r="G97" s="65">
        <v>4931635.69</v>
      </c>
      <c r="H97" s="34">
        <v>1597364.31</v>
      </c>
      <c r="I97" s="34">
        <v>1597364.31</v>
      </c>
      <c r="J97" s="34"/>
      <c r="K97" s="34"/>
    </row>
    <row r="98" spans="1:11" ht="15.75" customHeight="1">
      <c r="A98" s="26"/>
      <c r="B98" s="53" t="s">
        <v>20</v>
      </c>
      <c r="C98" s="30"/>
      <c r="D98" s="24"/>
      <c r="E98" s="24">
        <v>6059</v>
      </c>
      <c r="F98" s="32">
        <f>SUM(G98:H98)</f>
        <v>3000000</v>
      </c>
      <c r="G98" s="34">
        <v>2200000</v>
      </c>
      <c r="H98" s="34">
        <v>800000</v>
      </c>
      <c r="I98" s="34">
        <v>800000</v>
      </c>
      <c r="J98" s="34"/>
      <c r="K98" s="34"/>
    </row>
    <row r="99" spans="1:11" ht="7.5" customHeight="1">
      <c r="A99" s="68"/>
      <c r="B99" s="53"/>
      <c r="C99" s="30"/>
      <c r="D99" s="98"/>
      <c r="E99" s="24"/>
      <c r="F99" s="32"/>
      <c r="G99" s="65"/>
      <c r="H99" s="34"/>
      <c r="I99" s="34"/>
      <c r="J99" s="34"/>
      <c r="K99" s="34"/>
    </row>
    <row r="100" spans="1:11" ht="15.75" customHeight="1">
      <c r="A100" s="98">
        <v>19</v>
      </c>
      <c r="B100" s="53" t="s">
        <v>104</v>
      </c>
      <c r="D100" s="140"/>
      <c r="F100" s="140"/>
      <c r="H100" s="140"/>
      <c r="I100" s="4"/>
      <c r="J100" s="140"/>
      <c r="K100" s="140"/>
    </row>
    <row r="101" spans="1:11" ht="15.75" customHeight="1">
      <c r="A101" s="98"/>
      <c r="B101" s="53" t="s">
        <v>105</v>
      </c>
      <c r="C101" s="112">
        <v>900</v>
      </c>
      <c r="D101" s="52">
        <v>90001</v>
      </c>
      <c r="E101" s="151">
        <v>6050</v>
      </c>
      <c r="F101" s="32">
        <f>SUM(G101:K101)</f>
        <v>40000</v>
      </c>
      <c r="G101" s="65"/>
      <c r="H101" s="34">
        <v>0</v>
      </c>
      <c r="I101" s="34">
        <v>0</v>
      </c>
      <c r="J101" s="34">
        <v>0</v>
      </c>
      <c r="K101" s="34">
        <v>40000</v>
      </c>
    </row>
    <row r="102" spans="1:11" ht="9" customHeight="1">
      <c r="A102" s="68"/>
      <c r="B102" s="53"/>
      <c r="C102" s="30"/>
      <c r="D102" s="98"/>
      <c r="E102" s="24"/>
      <c r="F102" s="32"/>
      <c r="G102" s="65"/>
      <c r="H102" s="34"/>
      <c r="I102" s="34"/>
      <c r="J102" s="34"/>
      <c r="K102" s="34"/>
    </row>
    <row r="103" spans="1:11" ht="15.75" customHeight="1">
      <c r="A103" s="98">
        <v>20</v>
      </c>
      <c r="B103" s="53" t="s">
        <v>35</v>
      </c>
      <c r="C103" s="30">
        <v>900</v>
      </c>
      <c r="D103" s="98">
        <v>90001</v>
      </c>
      <c r="E103" s="24">
        <v>6230</v>
      </c>
      <c r="F103" s="32">
        <f>SUM(G103:H103)</f>
        <v>10500</v>
      </c>
      <c r="G103" s="65"/>
      <c r="H103" s="34">
        <v>10500</v>
      </c>
      <c r="I103" s="34">
        <v>10500</v>
      </c>
      <c r="J103" s="209">
        <f>+I103/H103*100</f>
        <v>100</v>
      </c>
      <c r="K103" s="34"/>
    </row>
    <row r="104" spans="1:11" ht="9" customHeight="1">
      <c r="A104" s="68"/>
      <c r="B104" s="53"/>
      <c r="C104" s="30"/>
      <c r="D104" s="98"/>
      <c r="E104" s="24"/>
      <c r="F104" s="32"/>
      <c r="G104" s="65"/>
      <c r="H104" s="34"/>
      <c r="I104" s="34"/>
      <c r="J104" s="34"/>
      <c r="K104" s="34"/>
    </row>
    <row r="105" spans="1:11" ht="16.5" customHeight="1">
      <c r="A105" s="98">
        <v>21</v>
      </c>
      <c r="B105" s="53" t="s">
        <v>65</v>
      </c>
      <c r="C105" s="30"/>
      <c r="D105" s="98"/>
      <c r="E105" s="24"/>
      <c r="F105" s="32"/>
      <c r="G105" s="65"/>
      <c r="H105" s="34"/>
      <c r="I105" s="34"/>
      <c r="J105" s="34"/>
      <c r="K105" s="34"/>
    </row>
    <row r="106" spans="1:11" ht="15.75" customHeight="1">
      <c r="A106" s="98"/>
      <c r="B106" s="53" t="s">
        <v>66</v>
      </c>
      <c r="C106" s="30">
        <v>900</v>
      </c>
      <c r="D106" s="98">
        <v>90002</v>
      </c>
      <c r="E106" s="24">
        <v>6050</v>
      </c>
      <c r="F106" s="38">
        <f>SUM(H106)</f>
        <v>177200</v>
      </c>
      <c r="G106" s="65"/>
      <c r="H106" s="40">
        <f>SUM(H107:H108)</f>
        <v>177200</v>
      </c>
      <c r="I106" s="40">
        <f>SUM(I107:I108)</f>
        <v>177028.05</v>
      </c>
      <c r="J106" s="40">
        <f>+I106/H106*100</f>
        <v>99.90296275395033</v>
      </c>
      <c r="K106" s="34"/>
    </row>
    <row r="107" spans="1:11" ht="18.75" customHeight="1">
      <c r="A107" s="98"/>
      <c r="B107" s="116" t="s">
        <v>39</v>
      </c>
      <c r="C107" s="30"/>
      <c r="D107" s="98"/>
      <c r="E107" s="24"/>
      <c r="F107" s="32">
        <f>SUM(H107)</f>
        <v>151000</v>
      </c>
      <c r="G107" s="65"/>
      <c r="H107" s="34">
        <v>151000</v>
      </c>
      <c r="I107" s="237">
        <v>151000</v>
      </c>
      <c r="J107" s="34"/>
      <c r="K107" s="34"/>
    </row>
    <row r="108" spans="1:11" ht="15.75" customHeight="1">
      <c r="A108" s="98"/>
      <c r="B108" s="116" t="s">
        <v>11</v>
      </c>
      <c r="C108" s="30"/>
      <c r="D108" s="98"/>
      <c r="E108" s="24"/>
      <c r="F108" s="32">
        <f>SUM(H108)</f>
        <v>26200</v>
      </c>
      <c r="G108" s="65"/>
      <c r="H108" s="34">
        <v>26200</v>
      </c>
      <c r="I108" s="237">
        <v>26028.05</v>
      </c>
      <c r="J108" s="34"/>
      <c r="K108" s="34"/>
    </row>
    <row r="109" spans="1:11" ht="8.25" customHeight="1">
      <c r="A109" s="98"/>
      <c r="B109" s="53"/>
      <c r="C109" s="30"/>
      <c r="D109" s="98"/>
      <c r="E109" s="24"/>
      <c r="F109" s="32"/>
      <c r="G109" s="65"/>
      <c r="H109" s="34"/>
      <c r="I109" s="34"/>
      <c r="J109" s="34"/>
      <c r="K109" s="34"/>
    </row>
    <row r="110" spans="1:11" ht="16.5" customHeight="1">
      <c r="A110" s="98">
        <v>22</v>
      </c>
      <c r="B110" s="53" t="s">
        <v>114</v>
      </c>
      <c r="C110" s="30"/>
      <c r="D110" s="98"/>
      <c r="E110" s="24"/>
      <c r="F110" s="32"/>
      <c r="G110" s="65"/>
      <c r="H110" s="34"/>
      <c r="I110" s="34"/>
      <c r="J110" s="34"/>
      <c r="K110" s="34"/>
    </row>
    <row r="111" spans="1:11" ht="16.5" customHeight="1">
      <c r="A111" s="98"/>
      <c r="B111" s="53" t="s">
        <v>115</v>
      </c>
      <c r="C111" s="30">
        <v>900</v>
      </c>
      <c r="D111" s="98">
        <v>90095</v>
      </c>
      <c r="E111" s="24"/>
      <c r="F111" s="38">
        <f>SUM(G111:H111)</f>
        <v>796110.17</v>
      </c>
      <c r="G111" s="40">
        <f>SUM(G112:G113)</f>
        <v>27110.17</v>
      </c>
      <c r="H111" s="40">
        <f>SUM(H112:H113)</f>
        <v>769000</v>
      </c>
      <c r="I111" s="40">
        <f>SUM(I112:I113)</f>
        <v>763004.49</v>
      </c>
      <c r="J111" s="40">
        <f>+I111/H111*100</f>
        <v>99.22034980494148</v>
      </c>
      <c r="K111" s="34"/>
    </row>
    <row r="112" spans="1:11" ht="16.5" customHeight="1">
      <c r="A112" s="98"/>
      <c r="B112" s="226" t="s">
        <v>106</v>
      </c>
      <c r="C112" s="53"/>
      <c r="D112" s="50"/>
      <c r="E112" s="151">
        <v>6057</v>
      </c>
      <c r="F112" s="32">
        <f>SUM(G112:H112)</f>
        <v>231678</v>
      </c>
      <c r="G112" s="65"/>
      <c r="H112" s="34">
        <v>231678</v>
      </c>
      <c r="I112" s="34">
        <v>231678</v>
      </c>
      <c r="J112" s="34"/>
      <c r="K112" s="34"/>
    </row>
    <row r="113" spans="1:11" ht="16.5" customHeight="1">
      <c r="A113" s="98"/>
      <c r="B113" s="226" t="s">
        <v>97</v>
      </c>
      <c r="C113" s="53"/>
      <c r="D113" s="50"/>
      <c r="E113" s="151">
        <v>6059</v>
      </c>
      <c r="F113" s="32">
        <f>SUM(G113:H113)</f>
        <v>564432.17</v>
      </c>
      <c r="G113" s="227">
        <v>27110.17</v>
      </c>
      <c r="H113" s="34">
        <v>537322</v>
      </c>
      <c r="I113" s="34">
        <v>531326.49</v>
      </c>
      <c r="J113" s="34"/>
      <c r="K113" s="34"/>
    </row>
    <row r="114" spans="1:11" ht="8.25" customHeight="1">
      <c r="A114" s="101"/>
      <c r="B114" s="229"/>
      <c r="C114" s="79"/>
      <c r="D114" s="230"/>
      <c r="E114" s="231"/>
      <c r="F114" s="58"/>
      <c r="G114" s="232"/>
      <c r="H114" s="60"/>
      <c r="I114" s="60"/>
      <c r="J114" s="60"/>
      <c r="K114" s="60"/>
    </row>
    <row r="115" spans="1:11" ht="9" customHeight="1">
      <c r="A115" s="31"/>
      <c r="B115" s="141"/>
      <c r="C115" s="106"/>
      <c r="D115" s="52"/>
      <c r="E115" s="52"/>
      <c r="F115" s="82"/>
      <c r="G115" s="227"/>
      <c r="H115" s="66"/>
      <c r="I115" s="66"/>
      <c r="J115" s="66"/>
      <c r="K115" s="66"/>
    </row>
    <row r="116" spans="1:11" ht="8.25" customHeight="1">
      <c r="A116" s="31"/>
      <c r="B116" s="141"/>
      <c r="C116" s="106"/>
      <c r="D116" s="52"/>
      <c r="E116" s="52"/>
      <c r="F116" s="82"/>
      <c r="G116" s="227"/>
      <c r="H116" s="66"/>
      <c r="I116" s="66"/>
      <c r="J116" s="66"/>
      <c r="K116" s="66"/>
    </row>
    <row r="117" spans="1:11" ht="17.25" customHeight="1">
      <c r="A117" s="248" t="s">
        <v>10</v>
      </c>
      <c r="B117" s="16"/>
      <c r="C117" s="252" t="s">
        <v>5</v>
      </c>
      <c r="D117" s="253"/>
      <c r="E117" s="254"/>
      <c r="F117" s="249" t="s">
        <v>30</v>
      </c>
      <c r="G117" s="243" t="s">
        <v>4</v>
      </c>
      <c r="H117" s="244"/>
      <c r="I117" s="244"/>
      <c r="J117" s="244"/>
      <c r="K117" s="245"/>
    </row>
    <row r="118" spans="1:11" ht="16.5" customHeight="1">
      <c r="A118" s="246"/>
      <c r="B118" s="18" t="s">
        <v>0</v>
      </c>
      <c r="C118" s="255"/>
      <c r="D118" s="256"/>
      <c r="E118" s="257"/>
      <c r="F118" s="250"/>
      <c r="G118" s="17">
        <v>2011</v>
      </c>
      <c r="H118" s="243">
        <v>2012</v>
      </c>
      <c r="I118" s="244"/>
      <c r="J118" s="245"/>
      <c r="K118" s="248">
        <v>2013</v>
      </c>
    </row>
    <row r="119" spans="1:11" ht="16.5" customHeight="1">
      <c r="A119" s="246"/>
      <c r="B119" s="17" t="s">
        <v>1</v>
      </c>
      <c r="C119" s="248" t="s">
        <v>28</v>
      </c>
      <c r="D119" s="248" t="s">
        <v>29</v>
      </c>
      <c r="E119" s="248" t="s">
        <v>3</v>
      </c>
      <c r="F119" s="250"/>
      <c r="G119" s="17" t="s">
        <v>9</v>
      </c>
      <c r="H119" s="246" t="s">
        <v>49</v>
      </c>
      <c r="I119" s="246" t="s">
        <v>50</v>
      </c>
      <c r="J119" s="246" t="s">
        <v>51</v>
      </c>
      <c r="K119" s="246"/>
    </row>
    <row r="120" spans="1:11" ht="16.5" customHeight="1">
      <c r="A120" s="247"/>
      <c r="B120" s="19"/>
      <c r="C120" s="247"/>
      <c r="D120" s="247"/>
      <c r="E120" s="247"/>
      <c r="F120" s="251"/>
      <c r="G120" s="19" t="s">
        <v>8</v>
      </c>
      <c r="H120" s="247"/>
      <c r="I120" s="247"/>
      <c r="J120" s="247"/>
      <c r="K120" s="247"/>
    </row>
    <row r="121" spans="1:11" ht="9.75" customHeight="1">
      <c r="A121" s="98"/>
      <c r="B121" s="53"/>
      <c r="C121" s="30"/>
      <c r="D121" s="98"/>
      <c r="E121" s="24"/>
      <c r="F121" s="32"/>
      <c r="G121" s="65"/>
      <c r="H121" s="34"/>
      <c r="I121" s="34"/>
      <c r="J121" s="34"/>
      <c r="K121" s="34"/>
    </row>
    <row r="122" spans="1:11" ht="18.75" customHeight="1">
      <c r="A122" s="98"/>
      <c r="B122" s="112" t="s">
        <v>36</v>
      </c>
      <c r="C122" s="30"/>
      <c r="D122" s="98"/>
      <c r="E122" s="24"/>
      <c r="F122" s="32"/>
      <c r="G122" s="65"/>
      <c r="H122" s="34"/>
      <c r="I122" s="34"/>
      <c r="J122" s="34"/>
      <c r="K122" s="34"/>
    </row>
    <row r="123" spans="1:11" ht="7.5" customHeight="1">
      <c r="A123" s="98"/>
      <c r="B123" s="53"/>
      <c r="C123" s="30"/>
      <c r="D123" s="98"/>
      <c r="E123" s="24"/>
      <c r="F123" s="32"/>
      <c r="G123" s="65"/>
      <c r="H123" s="34"/>
      <c r="I123" s="34"/>
      <c r="J123" s="34"/>
      <c r="K123" s="34"/>
    </row>
    <row r="124" spans="1:11" ht="15.75" customHeight="1">
      <c r="A124" s="98">
        <v>23</v>
      </c>
      <c r="B124" s="53" t="s">
        <v>112</v>
      </c>
      <c r="C124" s="30"/>
      <c r="D124" s="98"/>
      <c r="E124" s="24"/>
      <c r="F124" s="32"/>
      <c r="G124" s="65"/>
      <c r="H124" s="34"/>
      <c r="I124" s="34"/>
      <c r="J124" s="34"/>
      <c r="K124" s="34"/>
    </row>
    <row r="125" spans="1:11" ht="15.75" customHeight="1">
      <c r="A125" s="98"/>
      <c r="B125" s="53" t="s">
        <v>113</v>
      </c>
      <c r="C125" s="30">
        <v>926</v>
      </c>
      <c r="D125" s="98">
        <v>92601</v>
      </c>
      <c r="E125" s="24">
        <v>6050</v>
      </c>
      <c r="F125" s="32">
        <f>SUM(H125+K125)</f>
        <v>770000</v>
      </c>
      <c r="G125" s="65"/>
      <c r="H125" s="34">
        <v>70000</v>
      </c>
      <c r="I125" s="34">
        <v>69310.5</v>
      </c>
      <c r="J125" s="209">
        <f>+I125/H125*100</f>
        <v>99.015</v>
      </c>
      <c r="K125" s="34">
        <v>700000</v>
      </c>
    </row>
    <row r="126" spans="1:11" ht="7.5" customHeight="1">
      <c r="A126" s="98"/>
      <c r="B126" s="53"/>
      <c r="C126" s="30"/>
      <c r="D126" s="98"/>
      <c r="E126" s="24"/>
      <c r="F126" s="32"/>
      <c r="G126" s="65"/>
      <c r="H126" s="34"/>
      <c r="I126" s="34"/>
      <c r="J126" s="209"/>
      <c r="K126" s="34"/>
    </row>
    <row r="127" spans="1:11" ht="15.75" customHeight="1">
      <c r="A127" s="98">
        <v>24</v>
      </c>
      <c r="B127" s="226" t="s">
        <v>108</v>
      </c>
      <c r="C127" s="30"/>
      <c r="D127" s="98"/>
      <c r="E127" s="24"/>
      <c r="F127" s="32"/>
      <c r="G127" s="65"/>
      <c r="H127" s="34"/>
      <c r="I127" s="34"/>
      <c r="J127" s="209"/>
      <c r="K127" s="34"/>
    </row>
    <row r="128" spans="1:11" ht="15.75" customHeight="1">
      <c r="A128" s="98"/>
      <c r="B128" s="226" t="s">
        <v>109</v>
      </c>
      <c r="C128" s="30">
        <v>926</v>
      </c>
      <c r="D128" s="50">
        <v>92601</v>
      </c>
      <c r="E128" s="151">
        <v>6050</v>
      </c>
      <c r="F128" s="32">
        <f>SUM(H128+K128)</f>
        <v>20000</v>
      </c>
      <c r="G128" s="65"/>
      <c r="H128" s="34">
        <v>20000</v>
      </c>
      <c r="I128" s="34">
        <v>0</v>
      </c>
      <c r="J128" s="209">
        <v>0</v>
      </c>
      <c r="K128" s="34"/>
    </row>
    <row r="129" spans="1:11" ht="7.5" customHeight="1">
      <c r="A129" s="99"/>
      <c r="B129" s="79"/>
      <c r="C129" s="100"/>
      <c r="D129" s="101"/>
      <c r="E129" s="54"/>
      <c r="F129" s="58"/>
      <c r="G129" s="102"/>
      <c r="H129" s="103"/>
      <c r="I129" s="103"/>
      <c r="J129" s="103"/>
      <c r="K129" s="104"/>
    </row>
    <row r="130" spans="1:11" ht="9" customHeight="1">
      <c r="A130" s="105"/>
      <c r="B130" s="106"/>
      <c r="C130" s="107"/>
      <c r="D130" s="31"/>
      <c r="E130" s="108"/>
      <c r="F130" s="82"/>
      <c r="G130" s="109"/>
      <c r="H130" s="110"/>
      <c r="I130" s="171"/>
      <c r="J130" s="110"/>
      <c r="K130" s="111"/>
    </row>
    <row r="131" spans="1:11" ht="18.75" customHeight="1">
      <c r="A131" s="68"/>
      <c r="B131" s="112" t="s">
        <v>16</v>
      </c>
      <c r="C131" s="84"/>
      <c r="D131" s="98"/>
      <c r="E131" s="24"/>
      <c r="F131" s="32"/>
      <c r="G131" s="113"/>
      <c r="H131" s="114"/>
      <c r="I131" s="114"/>
      <c r="J131" s="114"/>
      <c r="K131" s="115"/>
    </row>
    <row r="132" spans="1:11" ht="8.25" customHeight="1">
      <c r="A132" s="26"/>
      <c r="B132" s="116"/>
      <c r="C132" s="30"/>
      <c r="D132" s="31"/>
      <c r="E132" s="24"/>
      <c r="F132" s="32"/>
      <c r="G132" s="113"/>
      <c r="H132" s="114"/>
      <c r="I132" s="114"/>
      <c r="J132" s="114"/>
      <c r="K132" s="115"/>
    </row>
    <row r="133" spans="1:11" ht="16.5" customHeight="1">
      <c r="A133" s="24">
        <v>25</v>
      </c>
      <c r="B133" s="116" t="s">
        <v>89</v>
      </c>
      <c r="C133" s="30">
        <v>700</v>
      </c>
      <c r="D133" s="31">
        <v>70005</v>
      </c>
      <c r="E133" s="24">
        <v>6050</v>
      </c>
      <c r="F133" s="32">
        <f>SUM(G133:H133)</f>
        <v>148263.6</v>
      </c>
      <c r="G133" s="121">
        <v>70780.21</v>
      </c>
      <c r="H133" s="114">
        <v>77483.39</v>
      </c>
      <c r="I133" s="114">
        <v>53244.14</v>
      </c>
      <c r="J133" s="209">
        <f>+I133/H133*100</f>
        <v>68.71684370030789</v>
      </c>
      <c r="K133" s="115"/>
    </row>
    <row r="134" spans="1:11" ht="6.75" customHeight="1">
      <c r="A134" s="98"/>
      <c r="B134" s="116"/>
      <c r="C134" s="30"/>
      <c r="D134" s="31"/>
      <c r="E134" s="24"/>
      <c r="F134" s="32"/>
      <c r="G134" s="121"/>
      <c r="H134" s="114"/>
      <c r="I134" s="114"/>
      <c r="J134" s="114"/>
      <c r="K134" s="115"/>
    </row>
    <row r="135" spans="1:11" ht="15.75" customHeight="1">
      <c r="A135" s="98">
        <v>26</v>
      </c>
      <c r="B135" s="150" t="s">
        <v>111</v>
      </c>
      <c r="C135" s="112">
        <v>700</v>
      </c>
      <c r="D135" s="52">
        <v>70005</v>
      </c>
      <c r="E135" s="50">
        <v>6050</v>
      </c>
      <c r="F135" s="32">
        <f>SUM(H135)</f>
        <v>70000</v>
      </c>
      <c r="G135" s="121"/>
      <c r="H135" s="114">
        <v>70000</v>
      </c>
      <c r="I135" s="114">
        <v>68020.04</v>
      </c>
      <c r="J135" s="34">
        <f>+I135/H135*100</f>
        <v>97.17148571428571</v>
      </c>
      <c r="K135" s="115"/>
    </row>
    <row r="136" spans="1:11" ht="6.75" customHeight="1">
      <c r="A136" s="98"/>
      <c r="B136" s="116"/>
      <c r="C136" s="30"/>
      <c r="D136" s="31"/>
      <c r="E136" s="24"/>
      <c r="F136" s="32"/>
      <c r="G136" s="121"/>
      <c r="H136" s="114"/>
      <c r="I136" s="114"/>
      <c r="J136" s="114"/>
      <c r="K136" s="115"/>
    </row>
    <row r="137" spans="1:11" ht="15.75" customHeight="1">
      <c r="A137" s="98">
        <v>27</v>
      </c>
      <c r="B137" s="150" t="s">
        <v>40</v>
      </c>
      <c r="C137" s="112">
        <v>700</v>
      </c>
      <c r="D137" s="151">
        <v>70005</v>
      </c>
      <c r="E137" s="151">
        <v>6060</v>
      </c>
      <c r="F137" s="32">
        <f>SUM(G137:K137)</f>
        <v>4000</v>
      </c>
      <c r="G137" s="121"/>
      <c r="H137" s="114">
        <v>4000</v>
      </c>
      <c r="I137" s="114">
        <v>0</v>
      </c>
      <c r="J137" s="34">
        <f>+I137/H137*100</f>
        <v>0</v>
      </c>
      <c r="K137" s="115"/>
    </row>
    <row r="138" spans="1:11" ht="7.5" customHeight="1">
      <c r="A138" s="98"/>
      <c r="B138" s="165"/>
      <c r="C138" s="112"/>
      <c r="D138" s="52"/>
      <c r="E138" s="151"/>
      <c r="F138" s="32"/>
      <c r="G138" s="121"/>
      <c r="H138" s="114"/>
      <c r="I138" s="114"/>
      <c r="J138" s="114"/>
      <c r="K138" s="115"/>
    </row>
    <row r="139" spans="1:11" ht="15.75" customHeight="1">
      <c r="A139" s="98">
        <v>28</v>
      </c>
      <c r="B139" s="165" t="s">
        <v>90</v>
      </c>
      <c r="C139" s="112">
        <v>700</v>
      </c>
      <c r="D139" s="52">
        <v>70005</v>
      </c>
      <c r="E139" s="151">
        <v>6060</v>
      </c>
      <c r="F139" s="32">
        <f>SUM(H139)</f>
        <v>25527</v>
      </c>
      <c r="G139" s="121"/>
      <c r="H139" s="114">
        <v>25527</v>
      </c>
      <c r="I139" s="114">
        <v>25526.55</v>
      </c>
      <c r="J139" s="34">
        <f>+I139/H139*100</f>
        <v>99.99823716065343</v>
      </c>
      <c r="K139" s="115"/>
    </row>
    <row r="140" spans="1:11" ht="7.5" customHeight="1">
      <c r="A140" s="98"/>
      <c r="B140" s="116"/>
      <c r="C140" s="30"/>
      <c r="D140" s="31"/>
      <c r="E140" s="24"/>
      <c r="F140" s="32"/>
      <c r="G140" s="117"/>
      <c r="H140" s="114"/>
      <c r="I140" s="114"/>
      <c r="J140" s="114"/>
      <c r="K140" s="115"/>
    </row>
    <row r="141" spans="1:11" ht="16.5" customHeight="1">
      <c r="A141" s="98">
        <v>29</v>
      </c>
      <c r="B141" s="116" t="s">
        <v>91</v>
      </c>
      <c r="C141" s="30">
        <v>750</v>
      </c>
      <c r="D141" s="31">
        <v>75011</v>
      </c>
      <c r="E141" s="24">
        <v>6060</v>
      </c>
      <c r="F141" s="32">
        <f>SUM(H141)</f>
        <v>5000</v>
      </c>
      <c r="G141" s="117"/>
      <c r="H141" s="114">
        <v>5000</v>
      </c>
      <c r="I141" s="114">
        <v>4929</v>
      </c>
      <c r="J141" s="34">
        <f>+I141/H141*100</f>
        <v>98.58</v>
      </c>
      <c r="K141" s="115"/>
    </row>
    <row r="142" spans="1:11" ht="15.75" customHeight="1">
      <c r="A142" s="98"/>
      <c r="B142" s="116" t="s">
        <v>31</v>
      </c>
      <c r="C142" s="30"/>
      <c r="D142" s="31"/>
      <c r="E142" s="24"/>
      <c r="F142" s="32"/>
      <c r="G142" s="117"/>
      <c r="H142" s="114"/>
      <c r="I142" s="114"/>
      <c r="J142" s="114"/>
      <c r="K142" s="115"/>
    </row>
    <row r="143" spans="1:11" ht="9" customHeight="1">
      <c r="A143" s="98"/>
      <c r="B143" s="116"/>
      <c r="C143" s="30"/>
      <c r="D143" s="31"/>
      <c r="E143" s="24"/>
      <c r="F143" s="32"/>
      <c r="G143" s="117"/>
      <c r="H143" s="114"/>
      <c r="I143" s="114"/>
      <c r="J143" s="114"/>
      <c r="K143" s="115"/>
    </row>
    <row r="144" spans="1:11" ht="17.25" customHeight="1">
      <c r="A144" s="98">
        <v>30</v>
      </c>
      <c r="B144" s="116" t="s">
        <v>37</v>
      </c>
      <c r="C144" s="30">
        <v>750</v>
      </c>
      <c r="D144" s="31">
        <v>75023</v>
      </c>
      <c r="E144" s="24">
        <v>6060</v>
      </c>
      <c r="F144" s="32">
        <f>SUM(G144:H144)</f>
        <v>2500</v>
      </c>
      <c r="G144" s="117"/>
      <c r="H144" s="114">
        <v>2500</v>
      </c>
      <c r="I144" s="114">
        <v>2498</v>
      </c>
      <c r="J144" s="209">
        <f>+I144/H144*100</f>
        <v>99.92</v>
      </c>
      <c r="K144" s="115"/>
    </row>
    <row r="145" spans="1:11" ht="9" customHeight="1">
      <c r="A145" s="98"/>
      <c r="B145" s="116"/>
      <c r="C145" s="30"/>
      <c r="D145" s="31"/>
      <c r="E145" s="24"/>
      <c r="F145" s="32"/>
      <c r="G145" s="117"/>
      <c r="H145" s="114"/>
      <c r="I145" s="114"/>
      <c r="J145" s="210"/>
      <c r="K145" s="115"/>
    </row>
    <row r="146" spans="1:11" ht="16.5" customHeight="1">
      <c r="A146" s="98">
        <v>31</v>
      </c>
      <c r="B146" s="116" t="s">
        <v>38</v>
      </c>
      <c r="C146" s="30">
        <v>754</v>
      </c>
      <c r="D146" s="31">
        <v>75412</v>
      </c>
      <c r="E146" s="24">
        <v>6230</v>
      </c>
      <c r="F146" s="32">
        <f>SUM(G146:H146)</f>
        <v>20000</v>
      </c>
      <c r="G146" s="117"/>
      <c r="H146" s="114">
        <v>20000</v>
      </c>
      <c r="I146" s="114">
        <v>20000</v>
      </c>
      <c r="J146" s="209">
        <f>+I146/H146*100</f>
        <v>100</v>
      </c>
      <c r="K146" s="115"/>
    </row>
    <row r="147" spans="1:11" ht="8.25" customHeight="1">
      <c r="A147" s="98"/>
      <c r="B147" s="116"/>
      <c r="C147" s="30"/>
      <c r="D147" s="31"/>
      <c r="E147" s="24"/>
      <c r="F147" s="32"/>
      <c r="G147" s="117"/>
      <c r="H147" s="114"/>
      <c r="I147" s="114"/>
      <c r="J147" s="228"/>
      <c r="K147" s="115"/>
    </row>
    <row r="148" spans="1:11" ht="15.75" customHeight="1">
      <c r="A148" s="98">
        <v>32</v>
      </c>
      <c r="B148" s="233" t="s">
        <v>107</v>
      </c>
      <c r="C148" s="112">
        <v>900</v>
      </c>
      <c r="D148" s="50">
        <v>90004</v>
      </c>
      <c r="E148" s="151">
        <v>6050</v>
      </c>
      <c r="F148" s="32">
        <f>SUM(G148:H148)</f>
        <v>22000</v>
      </c>
      <c r="G148" s="117"/>
      <c r="H148" s="114">
        <v>22000</v>
      </c>
      <c r="I148" s="114">
        <v>21543.45</v>
      </c>
      <c r="J148" s="209">
        <f>+I148/H148*100</f>
        <v>97.92477272727274</v>
      </c>
      <c r="K148" s="115"/>
    </row>
    <row r="149" spans="1:11" ht="8.25" customHeight="1">
      <c r="A149" s="98"/>
      <c r="B149" s="116"/>
      <c r="C149" s="30"/>
      <c r="D149" s="31"/>
      <c r="E149" s="24"/>
      <c r="F149" s="32"/>
      <c r="G149" s="113"/>
      <c r="H149" s="114"/>
      <c r="I149" s="114"/>
      <c r="J149" s="114"/>
      <c r="K149" s="115"/>
    </row>
    <row r="150" spans="1:11" ht="16.5" customHeight="1">
      <c r="A150" s="98">
        <v>33</v>
      </c>
      <c r="B150" s="118" t="s">
        <v>22</v>
      </c>
      <c r="C150" s="119">
        <v>921</v>
      </c>
      <c r="D150" s="120">
        <v>92195</v>
      </c>
      <c r="E150" s="63">
        <v>6050</v>
      </c>
      <c r="F150" s="32">
        <f>SUM(H150)</f>
        <v>28262</v>
      </c>
      <c r="G150" s="121"/>
      <c r="H150" s="114">
        <v>28262</v>
      </c>
      <c r="I150" s="114">
        <v>28208</v>
      </c>
      <c r="J150" s="34">
        <f>+I150/H150*100</f>
        <v>99.80893071969429</v>
      </c>
      <c r="K150" s="115"/>
    </row>
    <row r="151" spans="1:11" ht="7.5" customHeight="1" thickBot="1">
      <c r="A151" s="122"/>
      <c r="B151" s="123"/>
      <c r="C151" s="124"/>
      <c r="D151" s="125"/>
      <c r="E151" s="126"/>
      <c r="F151" s="127"/>
      <c r="G151" s="128"/>
      <c r="H151" s="129"/>
      <c r="I151" s="129"/>
      <c r="J151" s="129"/>
      <c r="K151" s="129"/>
    </row>
    <row r="152" spans="1:11" ht="8.25" customHeight="1" thickTop="1">
      <c r="A152" s="176"/>
      <c r="B152" s="51"/>
      <c r="C152" s="30"/>
      <c r="D152" s="31"/>
      <c r="E152" s="24"/>
      <c r="F152" s="130"/>
      <c r="G152" s="37"/>
      <c r="H152" s="131"/>
      <c r="I152" s="131"/>
      <c r="J152" s="131"/>
      <c r="K152" s="174"/>
    </row>
    <row r="153" spans="1:11" ht="19.5" customHeight="1">
      <c r="A153" s="177"/>
      <c r="B153" s="132" t="s">
        <v>27</v>
      </c>
      <c r="C153" s="8"/>
      <c r="D153" s="9"/>
      <c r="E153" s="8"/>
      <c r="F153" s="32">
        <f>SUM(F150+F88+F133+F14+F25+F40+F141+F111+F106+F83+F52+F67+F144+F125+F103+F74+F44+F146+F29+F137+F46+F38+F35+F101+F69+F139+F80+F50+F135+F148+F128+F56+F48)</f>
        <v>31011600.480000004</v>
      </c>
      <c r="G153" s="32">
        <f>SUM(G150+G88+G133+G14+G25+G40+G141+G111+G106+G83+G52+G67+G144+G125+G103+G74+G44+G146+G29+G137+G46+G38+G35+G101+G69+G139+G80+G50+G135+G148+G128+G56+G48)</f>
        <v>19453696.76</v>
      </c>
      <c r="H153" s="32">
        <f>SUM(H150+H88+H133+H14+H25+H40+H141+H111+H106+H83+H52+H67+H144+H125+H103+H74+H44+H146+H29+H137+H46+H38+H35+H101+H69+H139+H80+H50+H135+H148+H128+H56+H48)</f>
        <v>10745683.719999999</v>
      </c>
      <c r="I153" s="32">
        <f>SUM(I150+I88+I133+I14+I25+I40+I141+I111+I106+I83+I52+I67+I144+I125+I103+I74+I44+I146+I29+I137+I46+I38+I35+I101+I69+I139+I80+I50+I135+I148+I128+I56+I48)</f>
        <v>10591806.929999998</v>
      </c>
      <c r="J153" s="32">
        <f>+I153/H153*100</f>
        <v>98.56801303658692</v>
      </c>
      <c r="K153" s="32">
        <f>SUM(K150+K88+K133+K14+K25+K40+K141+K111+K106+K83+K52+K67+K144+K125+K103+K74+K44+K146+K29+K137+K46+K38+K35+K101+K69+K139+K80+K50+K135+K148+K128+K56+K48)</f>
        <v>812220</v>
      </c>
    </row>
    <row r="154" spans="1:11" ht="8.25" customHeight="1" thickBot="1">
      <c r="A154" s="178"/>
      <c r="B154" s="7"/>
      <c r="C154" s="7"/>
      <c r="D154" s="7"/>
      <c r="E154" s="7"/>
      <c r="F154" s="7"/>
      <c r="G154" s="7"/>
      <c r="H154" s="7"/>
      <c r="I154" s="7"/>
      <c r="J154" s="7"/>
      <c r="K154" s="175"/>
    </row>
    <row r="155" spans="1:11" ht="9" customHeight="1" thickTop="1">
      <c r="A155" s="5"/>
      <c r="B155" s="3"/>
      <c r="C155" s="3"/>
      <c r="D155" s="3"/>
      <c r="E155" s="3"/>
      <c r="F155" s="3"/>
      <c r="G155" s="3"/>
      <c r="H155" s="3"/>
      <c r="I155" s="3"/>
      <c r="J155" s="3"/>
      <c r="K155" s="6"/>
    </row>
    <row r="156" spans="1:11" ht="17.25" customHeight="1">
      <c r="A156" s="167"/>
      <c r="B156" s="168" t="s">
        <v>69</v>
      </c>
      <c r="C156" s="167"/>
      <c r="D156" s="167"/>
      <c r="E156" s="167"/>
      <c r="F156" s="167"/>
      <c r="G156" s="167"/>
      <c r="H156" s="3"/>
      <c r="I156" s="3"/>
      <c r="J156" s="3"/>
      <c r="K156" s="6"/>
    </row>
    <row r="157" spans="1:11" ht="15" customHeight="1">
      <c r="A157" s="5"/>
      <c r="B157" s="3"/>
      <c r="C157" s="258" t="s">
        <v>70</v>
      </c>
      <c r="D157" s="258"/>
      <c r="E157" s="258"/>
      <c r="F157" s="181" t="s">
        <v>71</v>
      </c>
      <c r="G157" s="3"/>
      <c r="H157" s="3"/>
      <c r="I157" s="3"/>
      <c r="J157" s="3"/>
      <c r="K157" s="6"/>
    </row>
    <row r="158" spans="1:11" ht="15" customHeight="1">
      <c r="A158" s="5"/>
      <c r="B158" s="3"/>
      <c r="C158" s="259">
        <f>SUM(C167+C163+C160+C175)</f>
        <v>10745683.72</v>
      </c>
      <c r="D158" s="260"/>
      <c r="E158" s="260"/>
      <c r="F158" s="182">
        <f>SUM(F167+F163+F160+F175)</f>
        <v>10591806.930000002</v>
      </c>
      <c r="G158" s="212">
        <f>SUM(F158/C158)</f>
        <v>0.9856801303658694</v>
      </c>
      <c r="H158" s="3"/>
      <c r="I158" s="3"/>
      <c r="J158" s="3"/>
      <c r="K158" s="6"/>
    </row>
    <row r="159" spans="1:11" ht="12" customHeight="1">
      <c r="A159" s="5"/>
      <c r="B159" s="3"/>
      <c r="C159" s="265"/>
      <c r="D159" s="265"/>
      <c r="E159" s="265"/>
      <c r="F159" s="179"/>
      <c r="G159" s="203"/>
      <c r="H159" s="3"/>
      <c r="I159" s="3"/>
      <c r="J159" s="3"/>
      <c r="K159" s="6"/>
    </row>
    <row r="160" spans="1:11" ht="15" customHeight="1">
      <c r="A160" s="183" t="s">
        <v>72</v>
      </c>
      <c r="B160" s="51" t="s">
        <v>73</v>
      </c>
      <c r="C160" s="266">
        <f>SUM(H14+H25+H29+H35+H38+H44+H54+H67+H69+H74+H96+H101+H108+H111+H125+H148+H128+H56+H48+H41+H135+H144+H146+H150+H83+H80+H46+H50+H91+H103+H133+H137+H139)</f>
        <v>4113195.5100000002</v>
      </c>
      <c r="D160" s="266"/>
      <c r="E160" s="266"/>
      <c r="F160" s="184">
        <f>SUM(I35+I41+I44+I54+I69+I74+I96+I101+I108+I111+I125+I148+I56+I135+I133+I144+I139+I146+I150+I83+I103+I91+I80+I67+I50+I46+I38+I29+I25+I14)</f>
        <v>3968105.0200000005</v>
      </c>
      <c r="G160" s="212">
        <f>SUM(F160/C160)</f>
        <v>0.9647256033302439</v>
      </c>
      <c r="H160" s="3"/>
      <c r="I160" s="3"/>
      <c r="J160" s="3"/>
      <c r="K160" s="6"/>
    </row>
    <row r="161" spans="1:11" ht="15" customHeight="1">
      <c r="A161" s="183"/>
      <c r="B161" s="51" t="s">
        <v>74</v>
      </c>
      <c r="C161" s="239" t="s">
        <v>84</v>
      </c>
      <c r="D161" s="239"/>
      <c r="E161" s="239"/>
      <c r="F161" s="180">
        <f>SUM(I19+I23)</f>
        <v>351121</v>
      </c>
      <c r="G161" s="203"/>
      <c r="H161" s="3"/>
      <c r="I161" s="3"/>
      <c r="J161" s="3"/>
      <c r="K161" s="6"/>
    </row>
    <row r="162" spans="1:11" ht="7.5" customHeight="1">
      <c r="A162" s="183"/>
      <c r="B162" s="185"/>
      <c r="C162" s="186"/>
      <c r="D162" s="186"/>
      <c r="E162" s="186"/>
      <c r="F162" s="186"/>
      <c r="G162" s="203"/>
      <c r="H162" s="2"/>
      <c r="I162" s="2"/>
      <c r="J162" s="2"/>
      <c r="K162" s="2"/>
    </row>
    <row r="163" spans="1:11" ht="12.75">
      <c r="A163" s="46" t="s">
        <v>75</v>
      </c>
      <c r="B163" s="187" t="s">
        <v>76</v>
      </c>
      <c r="C163" s="266">
        <f>SUM(C164:E165)</f>
        <v>951000</v>
      </c>
      <c r="D163" s="266"/>
      <c r="E163" s="266"/>
      <c r="F163" s="188">
        <f>SUM(F164:F165)</f>
        <v>951000</v>
      </c>
      <c r="G163" s="212">
        <f>SUM(F163/C163)</f>
        <v>1</v>
      </c>
      <c r="H163" s="2"/>
      <c r="I163" s="2"/>
      <c r="J163" s="2"/>
      <c r="K163" s="2"/>
    </row>
    <row r="164" spans="1:11" ht="13.5">
      <c r="A164" s="46"/>
      <c r="B164" s="27" t="s">
        <v>85</v>
      </c>
      <c r="C164" s="264">
        <f>SUM(H107)</f>
        <v>151000</v>
      </c>
      <c r="D164" s="264"/>
      <c r="E164" s="264"/>
      <c r="F164" s="189">
        <f>SUM(I107)</f>
        <v>151000</v>
      </c>
      <c r="G164" s="190"/>
      <c r="H164" s="1"/>
      <c r="I164" s="1"/>
      <c r="J164" s="1"/>
      <c r="K164" s="1"/>
    </row>
    <row r="165" spans="1:11" ht="13.5">
      <c r="A165" s="46"/>
      <c r="B165" s="27" t="s">
        <v>77</v>
      </c>
      <c r="C165" s="264">
        <f>SUM(H98)</f>
        <v>800000</v>
      </c>
      <c r="D165" s="264"/>
      <c r="E165" s="264"/>
      <c r="F165" s="189">
        <f>SUM(I98)</f>
        <v>800000</v>
      </c>
      <c r="G165" s="191"/>
      <c r="H165" s="1"/>
      <c r="I165" s="1"/>
      <c r="J165" s="1"/>
      <c r="K165" s="1"/>
    </row>
    <row r="166" spans="1:7" ht="7.5" customHeight="1">
      <c r="A166" s="46"/>
      <c r="B166" s="27"/>
      <c r="C166" s="240"/>
      <c r="D166" s="240"/>
      <c r="E166" s="240"/>
      <c r="F166" s="192"/>
      <c r="G166" s="191"/>
    </row>
    <row r="167" spans="1:7" ht="12.75">
      <c r="A167" s="193" t="s">
        <v>78</v>
      </c>
      <c r="B167" s="27" t="s">
        <v>79</v>
      </c>
      <c r="C167" s="263">
        <f>SUM(C172+C170+C168)</f>
        <v>5224605.21</v>
      </c>
      <c r="D167" s="263"/>
      <c r="E167" s="263"/>
      <c r="F167" s="194">
        <f>SUM(F168+F170+F172)</f>
        <v>5215890.49</v>
      </c>
      <c r="G167" s="213">
        <f>SUM(F167/C167)</f>
        <v>0.998331984973081</v>
      </c>
    </row>
    <row r="168" spans="1:7" ht="12.75" customHeight="1">
      <c r="A168" s="193"/>
      <c r="B168" s="27" t="s">
        <v>80</v>
      </c>
      <c r="C168" s="262">
        <f>SUM(C169:E169)</f>
        <v>90000</v>
      </c>
      <c r="D168" s="262"/>
      <c r="E168" s="262"/>
      <c r="F168" s="195">
        <f>SUM(F169:F169)</f>
        <v>82988</v>
      </c>
      <c r="G168" s="204"/>
    </row>
    <row r="169" spans="1:7" ht="12.75">
      <c r="A169" s="193"/>
      <c r="B169" s="27" t="s">
        <v>81</v>
      </c>
      <c r="C169" s="264">
        <f>SUM(H53)</f>
        <v>90000</v>
      </c>
      <c r="D169" s="264"/>
      <c r="E169" s="264"/>
      <c r="F169" s="197">
        <f>SUM(I53)</f>
        <v>82988</v>
      </c>
      <c r="G169" s="205"/>
    </row>
    <row r="170" spans="1:7" ht="15">
      <c r="A170" s="196"/>
      <c r="B170" s="196" t="s">
        <v>110</v>
      </c>
      <c r="C170" s="262">
        <f>SUM(C171:E171)</f>
        <v>3537240.9</v>
      </c>
      <c r="D170" s="262"/>
      <c r="E170" s="262"/>
      <c r="F170" s="198">
        <f>SUM(F171:F171)</f>
        <v>3535538.18</v>
      </c>
      <c r="G170" s="205"/>
    </row>
    <row r="171" spans="2:7" ht="12.75">
      <c r="B171" s="196" t="s">
        <v>82</v>
      </c>
      <c r="C171" s="264">
        <f>SUM(H95)</f>
        <v>3537240.9</v>
      </c>
      <c r="D171" s="264"/>
      <c r="E171" s="264"/>
      <c r="F171" s="197">
        <f>SUM(I95)</f>
        <v>3535538.18</v>
      </c>
      <c r="G171" s="206"/>
    </row>
    <row r="172" spans="2:7" ht="15">
      <c r="B172" s="196" t="s">
        <v>83</v>
      </c>
      <c r="C172" s="262">
        <f>SUM(C173:E173)</f>
        <v>1597364.31</v>
      </c>
      <c r="D172" s="262"/>
      <c r="E172" s="262"/>
      <c r="F172" s="199">
        <f>SUM(F173:F173)</f>
        <v>1597364.31</v>
      </c>
      <c r="G172" s="206"/>
    </row>
    <row r="173" spans="2:7" ht="12.75">
      <c r="B173" s="196" t="s">
        <v>82</v>
      </c>
      <c r="C173" s="242">
        <f>SUM(H97)</f>
        <v>1597364.31</v>
      </c>
      <c r="D173" s="242"/>
      <c r="E173" s="242"/>
      <c r="F173" s="201">
        <f>SUM(I97)</f>
        <v>1597364.31</v>
      </c>
      <c r="G173" s="206"/>
    </row>
    <row r="174" spans="2:7" ht="7.5" customHeight="1">
      <c r="B174" s="196"/>
      <c r="C174" s="200"/>
      <c r="D174" s="200"/>
      <c r="E174" s="200"/>
      <c r="F174" s="201"/>
      <c r="G174" s="206"/>
    </row>
    <row r="175" spans="1:7" ht="12.75">
      <c r="A175" s="202" t="s">
        <v>86</v>
      </c>
      <c r="B175" s="196" t="s">
        <v>87</v>
      </c>
      <c r="C175" s="241">
        <f>SUM(H141+H42)</f>
        <v>456883</v>
      </c>
      <c r="D175" s="241"/>
      <c r="E175" s="241"/>
      <c r="F175" s="236">
        <f>SUM(I141+I42)</f>
        <v>456811.42</v>
      </c>
      <c r="G175" s="213">
        <f>SUM(F175/C175)</f>
        <v>0.9998433296927222</v>
      </c>
    </row>
  </sheetData>
  <sheetProtection/>
  <mergeCells count="56">
    <mergeCell ref="C169:E169"/>
    <mergeCell ref="C170:E170"/>
    <mergeCell ref="C175:E175"/>
    <mergeCell ref="C171:E171"/>
    <mergeCell ref="C172:E172"/>
    <mergeCell ref="C173:E173"/>
    <mergeCell ref="I62:I63"/>
    <mergeCell ref="C168:E168"/>
    <mergeCell ref="C167:E167"/>
    <mergeCell ref="C165:E165"/>
    <mergeCell ref="C159:E159"/>
    <mergeCell ref="C160:E160"/>
    <mergeCell ref="C161:E161"/>
    <mergeCell ref="C163:E163"/>
    <mergeCell ref="C166:E166"/>
    <mergeCell ref="C164:E164"/>
    <mergeCell ref="K7:K9"/>
    <mergeCell ref="G6:K6"/>
    <mergeCell ref="H7:J7"/>
    <mergeCell ref="H8:H9"/>
    <mergeCell ref="I8:I9"/>
    <mergeCell ref="J8:J9"/>
    <mergeCell ref="C157:E157"/>
    <mergeCell ref="C158:E158"/>
    <mergeCell ref="A1:G1"/>
    <mergeCell ref="A3:G3"/>
    <mergeCell ref="A4:G4"/>
    <mergeCell ref="A60:A63"/>
    <mergeCell ref="C60:E61"/>
    <mergeCell ref="G60:K60"/>
    <mergeCell ref="C8:C9"/>
    <mergeCell ref="D8:D9"/>
    <mergeCell ref="A6:A9"/>
    <mergeCell ref="A117:A120"/>
    <mergeCell ref="D62:D63"/>
    <mergeCell ref="E62:E63"/>
    <mergeCell ref="E8:E9"/>
    <mergeCell ref="C62:C63"/>
    <mergeCell ref="C6:E7"/>
    <mergeCell ref="F6:F9"/>
    <mergeCell ref="F60:F63"/>
    <mergeCell ref="C117:E118"/>
    <mergeCell ref="F117:F120"/>
    <mergeCell ref="C119:C120"/>
    <mergeCell ref="D119:D120"/>
    <mergeCell ref="E119:E120"/>
    <mergeCell ref="G117:K117"/>
    <mergeCell ref="J62:J63"/>
    <mergeCell ref="H118:J118"/>
    <mergeCell ref="H119:H120"/>
    <mergeCell ref="I119:I120"/>
    <mergeCell ref="J119:J120"/>
    <mergeCell ref="K118:K120"/>
    <mergeCell ref="K61:K63"/>
    <mergeCell ref="H61:J61"/>
    <mergeCell ref="H62:H63"/>
  </mergeCells>
  <printOptions horizontalCentered="1"/>
  <pageMargins left="0.2362204724409449" right="0.1968503937007874" top="0.35433070866141736" bottom="0.35433070866141736" header="0.15748031496062992" footer="0.07874015748031496"/>
  <pageSetup firstPageNumber="36" useFirstPageNumber="1" horizontalDpi="600" verticalDpi="600" orientation="landscape" paperSize="9" scale="71" r:id="rId1"/>
  <headerFooter alignWithMargins="0">
    <oddFooter>&amp;CStrona &amp;P</oddFooter>
  </headerFooter>
  <rowBreaks count="2" manualBreakCount="2">
    <brk id="58" max="10" man="1"/>
    <brk id="11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Wolborzu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Musialik</dc:creator>
  <cp:keywords/>
  <dc:description/>
  <cp:lastModifiedBy>Midera Izabela</cp:lastModifiedBy>
  <cp:lastPrinted>2013-04-04T13:31:34Z</cp:lastPrinted>
  <dcterms:created xsi:type="dcterms:W3CDTF">2006-05-23T09:48:37Z</dcterms:created>
  <dcterms:modified xsi:type="dcterms:W3CDTF">2013-04-17T13:23:51Z</dcterms:modified>
  <cp:category/>
  <cp:version/>
  <cp:contentType/>
  <cp:contentStatus/>
</cp:coreProperties>
</file>