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<sst xmlns="http://schemas.openxmlformats.org/spreadsheetml/2006/main" count="82" uniqueCount="53">
  <si>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Lp.</t>
  </si>
  <si>
    <t>Nazwa i cel</t>
  </si>
  <si>
    <t>Jednostka odpowiedzialna/koordynująca</t>
  </si>
  <si>
    <t>Okres realizacji (w wierszu program/umowa)</t>
  </si>
  <si>
    <t>Klasyfikacja budżetowa</t>
  </si>
  <si>
    <t>Łączne nakłady finansowe</t>
  </si>
  <si>
    <t>od</t>
  </si>
  <si>
    <t>do</t>
  </si>
  <si>
    <t>Dział</t>
  </si>
  <si>
    <t>Przedsięwzięcia ogółem</t>
  </si>
  <si>
    <t>1) programy, projekty lub zadania (razem)</t>
  </si>
  <si>
    <t>c) programy, projekty lub zadania pozostałe (inne niż wymienione w lit. a i b (razem)</t>
  </si>
  <si>
    <t>3) gwarancje i poręczenia udzielane przez jednostki samorządu terytorialnego (razem)</t>
  </si>
  <si>
    <r>
      <t>1</t>
    </r>
    <r>
      <rPr>
        <sz val="8"/>
        <color indexed="8"/>
        <rFont val="Times New Roman"/>
        <family val="1"/>
      </rPr>
      <t xml:space="preserve"> Limit zobowiązań wynika z uprawnienia organu wykonawczego do zaciągania zobowiązań niezbędnych do realizacji przedsięwzięcia. Stopień wykorzystania limitu zobowiązań nie musi pokrywać się z wykorzystaniem limitu wydatków. Kwota, na którą będzie można zaciągnąć zobowiązania, będzie ulegała pomniejszeniu o kwotę zobowiązań zaciągniętych w ramach ustalonego limitu dla przedsięwzięcia. Natomiast limit wydatków będzie ulegał zmniejszeniu stosownie do stopnia realizacji wydatków.</t>
    </r>
  </si>
  <si>
    <r>
      <t>2</t>
    </r>
    <r>
      <rPr>
        <sz val="8"/>
        <color indexed="8"/>
        <rFont val="Times New Roman"/>
        <family val="1"/>
      </rPr>
      <t xml:space="preserve"> W tej części załącznika wykazuje się wyłącznie te umowy, dla których można określić elelmenty wymagalne art. 226 ust. 3. Z praktycznego punktu widzenia celowe jest odpowiednie grupowanie umów (w programy, projekty lub zadania), co do których istnieje konieczność określania parametrów określonych w art. 226 ust. 3. Jednym z kryteriów potencjalnego grupowania umów może być kryterium jednostki organizacyjnej odpowiedzialnej za realizację lub koordynującej wykonywanie przedsięwzięcia. Warto jednocześnie zaznaczyć, że z grupowaniem umó wiąże się kwestia upoważnień do zaciągania umów. W tym kontekście należy zwrócić uwagę na art. 228 ust. 1 pkt 2 ufp, który odrębnie definiuje możliowść przekazywania upoważnień do zaciągania zobowiązań w związku z realizacją przedsięwzięć (art. 228 ust. 1 pkt 1 ufp). Umów na czas niekreślony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  </r>
  </si>
  <si>
    <t>Rozdział</t>
  </si>
  <si>
    <t>Budowa sieci wodociągowej i kanalizacyjnej z przyłączami dla potrzeb uzbrojenia terenów inwestycyjnych w Wolborzu ul. Gadki</t>
  </si>
  <si>
    <t>010</t>
  </si>
  <si>
    <t>01010</t>
  </si>
  <si>
    <t xml:space="preserve"> - wydatki bieżące</t>
  </si>
  <si>
    <t xml:space="preserve"> - wydatki majątkowe</t>
  </si>
  <si>
    <t>Program ochrony wód Zbiornika Sulejowskiego - budowa kanalizacji sanitarnej południowo - wschodniej części gminy Wolbórz</t>
  </si>
  <si>
    <r>
      <t>Limit zobowiązań</t>
    </r>
    <r>
      <rPr>
        <b/>
        <vertAlign val="superscript"/>
        <sz val="9"/>
        <color indexed="8"/>
        <rFont val="Times New Roman"/>
        <family val="1"/>
      </rPr>
      <t>1</t>
    </r>
  </si>
  <si>
    <r>
      <t>2) umowy, których realizacja w roku budżetowym i w latach następnych jest niezbędna dla zapewnienia ciągłości działania jednostki i których płatności przypadają w okresie dłuższym niż rok</t>
    </r>
    <r>
      <rPr>
        <b/>
        <vertAlign val="superscript"/>
        <sz val="9"/>
        <color indexed="8"/>
        <rFont val="Times New Roman"/>
        <family val="1"/>
      </rPr>
      <t>2</t>
    </r>
  </si>
  <si>
    <t>b) programy, projekty lub zadania związane z umowami partenrstwa publiczno-prywatnego (razem)</t>
  </si>
  <si>
    <t>Urząd Miejski w Wolborzu</t>
  </si>
  <si>
    <t xml:space="preserve">Uzbrojenie terenów przeznaczonych pod zabudowę letniskową </t>
  </si>
  <si>
    <t>a) programy, projekty lub zadania związane z programami realizowanymi z udziałem środków, o których mowa w art. 5 ust. 1 pkt 2 i 3 (razem)</t>
  </si>
  <si>
    <t>Odnowa centrum miejscowości Wolbórz poprzez przebudowę Placu Jagiełły jako przestrzeni społeczno - kulturowej</t>
  </si>
  <si>
    <t>900</t>
  </si>
  <si>
    <t>90095</t>
  </si>
  <si>
    <t>Konserwacja oświetlenia ulicznego na terenie gminy Wolbórz w latach 2011 - 2012</t>
  </si>
  <si>
    <t>Aktualizacja Studium uwarunkowań i kierunków zagospodarowania przestrzennego gminy oraz Plan Zagospodarowania Przestrzennego</t>
  </si>
  <si>
    <t>600</t>
  </si>
  <si>
    <t>60016</t>
  </si>
  <si>
    <t>926</t>
  </si>
  <si>
    <t>92601</t>
  </si>
  <si>
    <t>Opracowanie dokumentacji technicznej przebudowy drogi Proszenie - Golesze - II etap</t>
  </si>
  <si>
    <t>Poprawa infrastruktury sportowej poprzez przebudowę obiektu sportowego przy ulicy Sportowej na działce o Nr 1090 w Wolborzu</t>
  </si>
  <si>
    <t>Opracowanie fragmentów planów miejscowego zagospodarowanie przestrzennego dla terenów Wolborza i Swolszewic Dużych</t>
  </si>
  <si>
    <t>Limity wydatków w latach</t>
  </si>
  <si>
    <t>Plan</t>
  </si>
  <si>
    <t>Wykonanie</t>
  </si>
  <si>
    <t>%</t>
  </si>
  <si>
    <t>na dzień 31 grudnia 2012 r.</t>
  </si>
  <si>
    <t>Przebudowa drogi gminnej Żarnowica Duża - Golesze Duże</t>
  </si>
  <si>
    <t>Opracowanie dokumentacji budowy drogi gminnej w Lubiaszowie Starym ul. Kalinowa</t>
  </si>
  <si>
    <t>Opracowanie dokumentacji drogi dojazdowej do pól Leonów - Młoszów</t>
  </si>
  <si>
    <t>60017</t>
  </si>
  <si>
    <t>Załącznik Nr 15</t>
  </si>
  <si>
    <t>do Sprawozdania z wykonania</t>
  </si>
  <si>
    <t>budżetu Gminy Wolbórz</t>
  </si>
  <si>
    <t>SPRAWOZDANIE Z REALIZACJI PRZEDSIĘWZIĘĆ W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</si>
</sst>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3" fillId="0" borderId="10" xfId="42" applyFont="1" applyBorder="1" applyAlignment="1">
      <alignment vertical="center"/>
    </xf>
    <xf numFmtId="0" fontId="21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43" fontId="24" fillId="0" borderId="10" xfId="0" applyNumberFormat="1" applyFont="1" applyBorder="1" applyAlignment="1">
      <alignment vertical="center"/>
    </xf>
    <xf numFmtId="43" fontId="26" fillId="0" borderId="1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7" fillId="0" borderId="12" xfId="0" applyFont="1" applyBorder="1" applyAlignment="1">
      <alignment/>
    </xf>
    <xf numFmtId="0" fontId="26" fillId="0" borderId="11" xfId="0" applyFont="1" applyBorder="1" applyAlignment="1">
      <alignment/>
    </xf>
    <xf numFmtId="43" fontId="29" fillId="0" borderId="10" xfId="42" applyFont="1" applyBorder="1" applyAlignment="1">
      <alignment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6" borderId="15" xfId="0" applyFont="1" applyFill="1" applyBorder="1" applyAlignment="1">
      <alignment/>
    </xf>
    <xf numFmtId="0" fontId="24" fillId="24" borderId="16" xfId="0" applyFont="1" applyFill="1" applyBorder="1" applyAlignment="1">
      <alignment horizontal="center" vertical="center"/>
    </xf>
    <xf numFmtId="43" fontId="24" fillId="6" borderId="15" xfId="0" applyNumberFormat="1" applyFont="1" applyFill="1" applyBorder="1" applyAlignment="1">
      <alignment vertical="center"/>
    </xf>
    <xf numFmtId="0" fontId="24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43" fontId="26" fillId="0" borderId="18" xfId="0" applyNumberFormat="1" applyFont="1" applyBorder="1" applyAlignment="1">
      <alignment vertical="center"/>
    </xf>
    <xf numFmtId="43" fontId="24" fillId="0" borderId="19" xfId="0" applyNumberFormat="1" applyFont="1" applyBorder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3" fontId="23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0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20" xfId="0" applyFont="1" applyBorder="1" applyAlignment="1">
      <alignment horizontal="left" vertical="center"/>
    </xf>
    <xf numFmtId="43" fontId="31" fillId="0" borderId="10" xfId="42" applyFont="1" applyFill="1" applyBorder="1" applyAlignment="1">
      <alignment vertical="center"/>
    </xf>
    <xf numFmtId="43" fontId="31" fillId="0" borderId="18" xfId="42" applyFont="1" applyFill="1" applyBorder="1" applyAlignment="1">
      <alignment vertical="center"/>
    </xf>
    <xf numFmtId="43" fontId="31" fillId="0" borderId="21" xfId="42" applyFont="1" applyFill="1" applyBorder="1" applyAlignment="1">
      <alignment vertical="center"/>
    </xf>
    <xf numFmtId="43" fontId="31" fillId="0" borderId="22" xfId="42" applyFont="1" applyFill="1" applyBorder="1" applyAlignment="1">
      <alignment vertical="center"/>
    </xf>
    <xf numFmtId="43" fontId="31" fillId="0" borderId="13" xfId="42" applyFont="1" applyFill="1" applyBorder="1" applyAlignment="1">
      <alignment vertical="center"/>
    </xf>
    <xf numFmtId="43" fontId="31" fillId="0" borderId="12" xfId="42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8" xfId="0" applyNumberFormat="1" applyFont="1" applyBorder="1" applyAlignment="1">
      <alignment vertical="center"/>
    </xf>
    <xf numFmtId="43" fontId="30" fillId="0" borderId="10" xfId="0" applyNumberFormat="1" applyFont="1" applyBorder="1" applyAlignment="1">
      <alignment vertical="center"/>
    </xf>
    <xf numFmtId="43" fontId="29" fillId="0" borderId="10" xfId="42" applyFont="1" applyFill="1" applyBorder="1" applyAlignment="1">
      <alignment vertical="center"/>
    </xf>
    <xf numFmtId="164" fontId="23" fillId="0" borderId="10" xfId="42" applyNumberFormat="1" applyFont="1" applyFill="1" applyBorder="1" applyAlignment="1">
      <alignment vertical="center"/>
    </xf>
    <xf numFmtId="164" fontId="31" fillId="0" borderId="10" xfId="42" applyNumberFormat="1" applyFont="1" applyFill="1" applyBorder="1" applyAlignment="1">
      <alignment vertical="center"/>
    </xf>
    <xf numFmtId="164" fontId="29" fillId="0" borderId="10" xfId="42" applyNumberFormat="1" applyFont="1" applyFill="1" applyBorder="1" applyAlignment="1">
      <alignment vertical="center"/>
    </xf>
    <xf numFmtId="164" fontId="33" fillId="0" borderId="10" xfId="42" applyNumberFormat="1" applyFont="1" applyFill="1" applyBorder="1" applyAlignment="1">
      <alignment vertical="center"/>
    </xf>
    <xf numFmtId="164" fontId="23" fillId="0" borderId="10" xfId="42" applyNumberFormat="1" applyFont="1" applyBorder="1" applyAlignment="1">
      <alignment vertical="center"/>
    </xf>
    <xf numFmtId="164" fontId="29" fillId="0" borderId="10" xfId="42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29" fillId="25" borderId="10" xfId="42" applyNumberFormat="1" applyFont="1" applyFill="1" applyBorder="1" applyAlignment="1">
      <alignment vertical="center"/>
    </xf>
    <xf numFmtId="43" fontId="31" fillId="0" borderId="23" xfId="42" applyFont="1" applyFill="1" applyBorder="1" applyAlignment="1">
      <alignment vertical="center"/>
    </xf>
    <xf numFmtId="43" fontId="31" fillId="0" borderId="11" xfId="42" applyFont="1" applyFill="1" applyBorder="1" applyAlignment="1">
      <alignment vertical="center"/>
    </xf>
    <xf numFmtId="0" fontId="32" fillId="0" borderId="0" xfId="0" applyFont="1" applyAlignment="1">
      <alignment vertical="center"/>
    </xf>
    <xf numFmtId="43" fontId="31" fillId="0" borderId="24" xfId="42" applyFont="1" applyFill="1" applyBorder="1" applyAlignment="1">
      <alignment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wrapText="1"/>
    </xf>
    <xf numFmtId="0" fontId="24" fillId="24" borderId="31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6" borderId="15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8.796875" defaultRowHeight="14.25"/>
  <cols>
    <col min="1" max="1" width="2.59765625" style="0" customWidth="1"/>
    <col min="2" max="2" width="46.5" style="0" customWidth="1"/>
    <col min="3" max="3" width="11.19921875" style="0" customWidth="1"/>
    <col min="4" max="4" width="6.09765625" style="0" customWidth="1"/>
    <col min="5" max="5" width="5.8984375" style="0" customWidth="1"/>
    <col min="6" max="6" width="5" style="0" customWidth="1"/>
    <col min="7" max="7" width="7.09765625" style="0" customWidth="1"/>
    <col min="8" max="8" width="13.3984375" style="0" customWidth="1"/>
    <col min="9" max="9" width="13.09765625" style="0" customWidth="1"/>
    <col min="10" max="10" width="11.19921875" style="0" customWidth="1"/>
    <col min="11" max="11" width="8.3984375" style="0" customWidth="1"/>
    <col min="12" max="13" width="12.09765625" style="0" customWidth="1"/>
  </cols>
  <sheetData>
    <row r="1" spans="1:12" ht="15" customHeight="1">
      <c r="A1" s="1"/>
      <c r="K1" s="57" t="s">
        <v>49</v>
      </c>
      <c r="L1" s="34"/>
    </row>
    <row r="2" spans="1:12" ht="15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3"/>
      <c r="K2" s="57" t="s">
        <v>50</v>
      </c>
      <c r="L2" s="35"/>
    </row>
    <row r="3" spans="9:12" ht="15" customHeight="1">
      <c r="I3" s="2"/>
      <c r="J3" s="3"/>
      <c r="K3" s="57" t="s">
        <v>51</v>
      </c>
      <c r="L3" s="35"/>
    </row>
    <row r="4" spans="11:12" ht="15" customHeight="1" thickBot="1">
      <c r="K4" s="36" t="s">
        <v>44</v>
      </c>
      <c r="L4" s="36"/>
    </row>
    <row r="5" spans="1:13" ht="38.25" customHeight="1" thickBot="1">
      <c r="A5" s="59" t="s">
        <v>0</v>
      </c>
      <c r="B5" s="61" t="s">
        <v>1</v>
      </c>
      <c r="C5" s="63" t="s">
        <v>2</v>
      </c>
      <c r="D5" s="66" t="s">
        <v>3</v>
      </c>
      <c r="E5" s="66"/>
      <c r="F5" s="68" t="s">
        <v>4</v>
      </c>
      <c r="G5" s="68"/>
      <c r="H5" s="69" t="s">
        <v>5</v>
      </c>
      <c r="I5" s="72" t="s">
        <v>40</v>
      </c>
      <c r="J5" s="68"/>
      <c r="K5" s="68"/>
      <c r="L5" s="68"/>
      <c r="M5" s="69" t="s">
        <v>22</v>
      </c>
    </row>
    <row r="6" spans="1:13" ht="18.75" customHeight="1" thickBot="1">
      <c r="A6" s="59"/>
      <c r="B6" s="61"/>
      <c r="C6" s="64"/>
      <c r="D6" s="59" t="s">
        <v>6</v>
      </c>
      <c r="E6" s="59" t="s">
        <v>7</v>
      </c>
      <c r="F6" s="59" t="s">
        <v>8</v>
      </c>
      <c r="G6" s="59" t="s">
        <v>15</v>
      </c>
      <c r="H6" s="70"/>
      <c r="I6" s="85">
        <v>2012</v>
      </c>
      <c r="J6" s="86"/>
      <c r="K6" s="87"/>
      <c r="L6" s="59">
        <v>2013</v>
      </c>
      <c r="M6" s="70"/>
    </row>
    <row r="7" spans="1:13" ht="16.5" customHeight="1" thickBot="1">
      <c r="A7" s="60"/>
      <c r="B7" s="62"/>
      <c r="C7" s="65"/>
      <c r="D7" s="67"/>
      <c r="E7" s="67"/>
      <c r="F7" s="67"/>
      <c r="G7" s="67"/>
      <c r="H7" s="71"/>
      <c r="I7" s="20" t="s">
        <v>41</v>
      </c>
      <c r="J7" s="18" t="s">
        <v>42</v>
      </c>
      <c r="K7" s="18" t="s">
        <v>43</v>
      </c>
      <c r="L7" s="67"/>
      <c r="M7" s="71"/>
    </row>
    <row r="8" spans="1:13" ht="17.25" customHeight="1">
      <c r="A8" s="17"/>
      <c r="B8" s="77" t="s">
        <v>9</v>
      </c>
      <c r="C8" s="77"/>
      <c r="D8" s="77"/>
      <c r="E8" s="77"/>
      <c r="F8" s="77"/>
      <c r="G8" s="77"/>
      <c r="H8" s="19">
        <f>SUM(H9:H10)</f>
        <v>29987982.720000003</v>
      </c>
      <c r="I8" s="19">
        <f>SUM(I9:I10)</f>
        <v>9727815.89</v>
      </c>
      <c r="J8" s="19">
        <f>SUM(J9:J10)</f>
        <v>9686459.14</v>
      </c>
      <c r="K8" s="54">
        <f aca="true" t="shared" si="0" ref="K8:K13">J8/I8*100</f>
        <v>99.57486088894308</v>
      </c>
      <c r="L8" s="19">
        <f>SUM(L9:L10)</f>
        <v>790356</v>
      </c>
      <c r="M8" s="19">
        <f>SUM(M9:M10)</f>
        <v>10518171.89</v>
      </c>
    </row>
    <row r="9" spans="1:13" ht="15.75" customHeight="1">
      <c r="A9" s="7"/>
      <c r="B9" s="73" t="s">
        <v>19</v>
      </c>
      <c r="C9" s="73"/>
      <c r="D9" s="73"/>
      <c r="E9" s="73"/>
      <c r="F9" s="73"/>
      <c r="G9" s="73"/>
      <c r="H9" s="5">
        <f aca="true" t="shared" si="1" ref="H9:M10">SUM(H12)</f>
        <v>204414.28</v>
      </c>
      <c r="I9" s="5">
        <f t="shared" si="1"/>
        <v>59384</v>
      </c>
      <c r="J9" s="5">
        <f t="shared" si="1"/>
        <v>51072.520000000004</v>
      </c>
      <c r="K9" s="51">
        <f t="shared" si="0"/>
        <v>86.00383941802507</v>
      </c>
      <c r="L9" s="5">
        <f>SUM(L12)</f>
        <v>53136</v>
      </c>
      <c r="M9" s="5">
        <f t="shared" si="1"/>
        <v>112520</v>
      </c>
    </row>
    <row r="10" spans="1:13" ht="15.75" customHeight="1">
      <c r="A10" s="7"/>
      <c r="B10" s="73" t="s">
        <v>20</v>
      </c>
      <c r="C10" s="73"/>
      <c r="D10" s="73"/>
      <c r="E10" s="73"/>
      <c r="F10" s="73"/>
      <c r="G10" s="73"/>
      <c r="H10" s="5">
        <f t="shared" si="1"/>
        <v>29783568.44</v>
      </c>
      <c r="I10" s="5">
        <f t="shared" si="1"/>
        <v>9668431.89</v>
      </c>
      <c r="J10" s="5">
        <f t="shared" si="1"/>
        <v>9635386.620000001</v>
      </c>
      <c r="K10" s="51">
        <f t="shared" si="0"/>
        <v>99.65821479247138</v>
      </c>
      <c r="L10" s="5">
        <f>SUM(L13)</f>
        <v>737220</v>
      </c>
      <c r="M10" s="5">
        <f t="shared" si="1"/>
        <v>10405651.89</v>
      </c>
    </row>
    <row r="11" spans="1:13" ht="15.75" customHeight="1">
      <c r="A11" s="7"/>
      <c r="B11" s="78" t="s">
        <v>10</v>
      </c>
      <c r="C11" s="79"/>
      <c r="D11" s="79"/>
      <c r="E11" s="79"/>
      <c r="F11" s="79"/>
      <c r="G11" s="80"/>
      <c r="H11" s="14">
        <f>SUM(H12:H13)</f>
        <v>29987982.720000003</v>
      </c>
      <c r="I11" s="14">
        <f>SUM(I12:I13)</f>
        <v>9727815.89</v>
      </c>
      <c r="J11" s="14">
        <f>SUM(J12:J13)</f>
        <v>9686459.14</v>
      </c>
      <c r="K11" s="52">
        <f t="shared" si="0"/>
        <v>99.57486088894308</v>
      </c>
      <c r="L11" s="14">
        <f>SUM(L12:L13)</f>
        <v>790356</v>
      </c>
      <c r="M11" s="14">
        <f>SUM(M12:M13)</f>
        <v>10518171.89</v>
      </c>
    </row>
    <row r="12" spans="1:13" ht="15.75" customHeight="1">
      <c r="A12" s="7"/>
      <c r="B12" s="73" t="s">
        <v>19</v>
      </c>
      <c r="C12" s="73"/>
      <c r="D12" s="73"/>
      <c r="E12" s="73"/>
      <c r="F12" s="73"/>
      <c r="G12" s="73"/>
      <c r="H12" s="5">
        <f aca="true" t="shared" si="2" ref="H12:M12">SUM(H23)</f>
        <v>204414.28</v>
      </c>
      <c r="I12" s="5">
        <f t="shared" si="2"/>
        <v>59384</v>
      </c>
      <c r="J12" s="5">
        <f t="shared" si="2"/>
        <v>51072.520000000004</v>
      </c>
      <c r="K12" s="51">
        <f t="shared" si="0"/>
        <v>86.00383941802507</v>
      </c>
      <c r="L12" s="5">
        <f>SUM(L23)</f>
        <v>53136</v>
      </c>
      <c r="M12" s="5">
        <f t="shared" si="2"/>
        <v>112520</v>
      </c>
    </row>
    <row r="13" spans="1:13" ht="15.75" customHeight="1">
      <c r="A13" s="7"/>
      <c r="B13" s="73" t="s">
        <v>20</v>
      </c>
      <c r="C13" s="73"/>
      <c r="D13" s="73"/>
      <c r="E13" s="73"/>
      <c r="F13" s="73"/>
      <c r="G13" s="73"/>
      <c r="H13" s="5">
        <f aca="true" t="shared" si="3" ref="H13:M13">SUM(H16+H27)</f>
        <v>29783568.44</v>
      </c>
      <c r="I13" s="5">
        <f t="shared" si="3"/>
        <v>9668431.89</v>
      </c>
      <c r="J13" s="5">
        <f t="shared" si="3"/>
        <v>9635386.620000001</v>
      </c>
      <c r="K13" s="51">
        <f t="shared" si="0"/>
        <v>99.65821479247138</v>
      </c>
      <c r="L13" s="5">
        <f>SUM(L16+L27)</f>
        <v>737220</v>
      </c>
      <c r="M13" s="5">
        <f t="shared" si="3"/>
        <v>10405651.89</v>
      </c>
    </row>
    <row r="14" spans="1:13" ht="24.75" customHeight="1">
      <c r="A14" s="7"/>
      <c r="B14" s="74" t="s">
        <v>27</v>
      </c>
      <c r="C14" s="75"/>
      <c r="D14" s="75"/>
      <c r="E14" s="75"/>
      <c r="F14" s="75"/>
      <c r="G14" s="76"/>
      <c r="H14" s="14">
        <f aca="true" t="shared" si="4" ref="H14:M14">SUM(H15:H16)</f>
        <v>25913362.89</v>
      </c>
      <c r="I14" s="14">
        <f t="shared" si="4"/>
        <v>7319781.02</v>
      </c>
      <c r="J14" s="14">
        <f t="shared" si="4"/>
        <v>7308260.98</v>
      </c>
      <c r="K14" s="52">
        <f t="shared" si="4"/>
        <v>99.84261769623268</v>
      </c>
      <c r="L14" s="14">
        <f>SUM(L15:L16)</f>
        <v>0</v>
      </c>
      <c r="M14" s="14">
        <f t="shared" si="4"/>
        <v>7319781.02</v>
      </c>
    </row>
    <row r="15" spans="1:13" ht="15.75" customHeight="1">
      <c r="A15" s="7"/>
      <c r="B15" s="73" t="s">
        <v>19</v>
      </c>
      <c r="C15" s="73"/>
      <c r="D15" s="73"/>
      <c r="E15" s="73"/>
      <c r="F15" s="73"/>
      <c r="G15" s="73"/>
      <c r="H15" s="10">
        <v>0</v>
      </c>
      <c r="I15" s="10">
        <v>0</v>
      </c>
      <c r="J15" s="10">
        <v>0</v>
      </c>
      <c r="K15" s="53">
        <v>0</v>
      </c>
      <c r="L15" s="10">
        <v>0</v>
      </c>
      <c r="M15" s="10">
        <v>0</v>
      </c>
    </row>
    <row r="16" spans="1:13" ht="15.75" customHeight="1">
      <c r="A16" s="7"/>
      <c r="B16" s="73" t="s">
        <v>20</v>
      </c>
      <c r="C16" s="73"/>
      <c r="D16" s="73"/>
      <c r="E16" s="73"/>
      <c r="F16" s="73"/>
      <c r="G16" s="73"/>
      <c r="H16" s="5">
        <f>SUM(H17:H18)</f>
        <v>25913362.89</v>
      </c>
      <c r="I16" s="5">
        <f>SUM(I17:I18)</f>
        <v>7319781.02</v>
      </c>
      <c r="J16" s="5">
        <f>SUM(J17:J18)</f>
        <v>7308260.98</v>
      </c>
      <c r="K16" s="47">
        <f>J16/I16*100</f>
        <v>99.84261769623268</v>
      </c>
      <c r="L16" s="5">
        <f>SUM(L17:L17)</f>
        <v>0</v>
      </c>
      <c r="M16" s="5">
        <f>SUM(M17:M18)</f>
        <v>7319781.02</v>
      </c>
    </row>
    <row r="17" spans="1:13" ht="28.5" customHeight="1">
      <c r="A17" s="32">
        <v>1</v>
      </c>
      <c r="B17" s="21" t="s">
        <v>21</v>
      </c>
      <c r="C17" s="25" t="s">
        <v>25</v>
      </c>
      <c r="D17" s="29">
        <v>2006</v>
      </c>
      <c r="E17" s="29">
        <v>2012</v>
      </c>
      <c r="F17" s="29">
        <v>900</v>
      </c>
      <c r="G17" s="29">
        <v>90001</v>
      </c>
      <c r="H17" s="41">
        <v>25122252.72</v>
      </c>
      <c r="I17" s="41">
        <v>6550781.02</v>
      </c>
      <c r="J17" s="41">
        <v>6545256.49</v>
      </c>
      <c r="K17" s="50">
        <f>J17/I17*100</f>
        <v>99.91566608648445</v>
      </c>
      <c r="L17" s="41">
        <v>0</v>
      </c>
      <c r="M17" s="42">
        <v>6550781.02</v>
      </c>
    </row>
    <row r="18" spans="1:13" ht="28.5" customHeight="1">
      <c r="A18" s="32">
        <v>2</v>
      </c>
      <c r="B18" s="21" t="s">
        <v>28</v>
      </c>
      <c r="C18" s="28" t="s">
        <v>25</v>
      </c>
      <c r="D18" s="30">
        <v>2011</v>
      </c>
      <c r="E18" s="22">
        <v>2012</v>
      </c>
      <c r="F18" s="23" t="s">
        <v>29</v>
      </c>
      <c r="G18" s="23" t="s">
        <v>30</v>
      </c>
      <c r="H18" s="37">
        <v>791110.17</v>
      </c>
      <c r="I18" s="37">
        <v>769000</v>
      </c>
      <c r="J18" s="58">
        <v>763004.49</v>
      </c>
      <c r="K18" s="50">
        <f>J18/I18*100</f>
        <v>99.22034980494148</v>
      </c>
      <c r="L18" s="55">
        <v>0</v>
      </c>
      <c r="M18" s="42">
        <v>769000</v>
      </c>
    </row>
    <row r="19" spans="1:13" ht="15.75" customHeight="1">
      <c r="A19" s="7"/>
      <c r="B19" s="74" t="s">
        <v>24</v>
      </c>
      <c r="C19" s="75"/>
      <c r="D19" s="82"/>
      <c r="E19" s="82"/>
      <c r="F19" s="82"/>
      <c r="G19" s="83"/>
      <c r="H19" s="33"/>
      <c r="I19" s="33"/>
      <c r="J19" s="33"/>
      <c r="K19" s="46"/>
      <c r="L19" s="33"/>
      <c r="M19" s="12"/>
    </row>
    <row r="20" spans="1:13" ht="15.75" customHeight="1">
      <c r="A20" s="7"/>
      <c r="B20" s="73" t="s">
        <v>19</v>
      </c>
      <c r="C20" s="73"/>
      <c r="D20" s="73"/>
      <c r="E20" s="73"/>
      <c r="F20" s="73"/>
      <c r="G20" s="73"/>
      <c r="H20" s="7"/>
      <c r="I20" s="7"/>
      <c r="J20" s="7"/>
      <c r="K20" s="46"/>
      <c r="L20" s="7"/>
      <c r="M20" s="12"/>
    </row>
    <row r="21" spans="1:13" ht="15.75" customHeight="1">
      <c r="A21" s="7"/>
      <c r="B21" s="73" t="s">
        <v>20</v>
      </c>
      <c r="C21" s="73"/>
      <c r="D21" s="73"/>
      <c r="E21" s="73"/>
      <c r="F21" s="73"/>
      <c r="G21" s="73"/>
      <c r="H21" s="7"/>
      <c r="I21" s="7"/>
      <c r="J21" s="7"/>
      <c r="K21" s="46"/>
      <c r="L21" s="7"/>
      <c r="M21" s="12"/>
    </row>
    <row r="22" spans="1:13" ht="15.75" customHeight="1">
      <c r="A22" s="7"/>
      <c r="B22" s="74" t="s">
        <v>11</v>
      </c>
      <c r="C22" s="75"/>
      <c r="D22" s="75"/>
      <c r="E22" s="75"/>
      <c r="F22" s="75"/>
      <c r="G22" s="76"/>
      <c r="H22" s="9">
        <f aca="true" t="shared" si="5" ref="H22:M22">SUM(H27+H23)</f>
        <v>4074619.8299999996</v>
      </c>
      <c r="I22" s="9">
        <f t="shared" si="5"/>
        <v>2408034.87</v>
      </c>
      <c r="J22" s="9">
        <f t="shared" si="5"/>
        <v>2378198.16</v>
      </c>
      <c r="K22" s="49">
        <f>J22/I22*100</f>
        <v>98.76095191262742</v>
      </c>
      <c r="L22" s="9">
        <f>SUM(L27+L23)</f>
        <v>790356</v>
      </c>
      <c r="M22" s="27">
        <f t="shared" si="5"/>
        <v>3198390.87</v>
      </c>
    </row>
    <row r="23" spans="1:13" ht="17.25" customHeight="1">
      <c r="A23" s="7"/>
      <c r="B23" s="73" t="s">
        <v>19</v>
      </c>
      <c r="C23" s="73"/>
      <c r="D23" s="73"/>
      <c r="E23" s="73"/>
      <c r="F23" s="73"/>
      <c r="G23" s="73"/>
      <c r="H23" s="26">
        <f aca="true" t="shared" si="6" ref="H23:M23">SUM(H26+H24+H25)</f>
        <v>204414.28</v>
      </c>
      <c r="I23" s="26">
        <f t="shared" si="6"/>
        <v>59384</v>
      </c>
      <c r="J23" s="26">
        <f t="shared" si="6"/>
        <v>51072.520000000004</v>
      </c>
      <c r="K23" s="47">
        <f>J23/I23*100</f>
        <v>86.00383941802507</v>
      </c>
      <c r="L23" s="26">
        <f>SUM(L26+L24+L25)</f>
        <v>53136</v>
      </c>
      <c r="M23" s="26">
        <f t="shared" si="6"/>
        <v>112520</v>
      </c>
    </row>
    <row r="24" spans="1:13" ht="26.25" customHeight="1">
      <c r="A24" s="32">
        <v>2</v>
      </c>
      <c r="B24" s="21" t="s">
        <v>32</v>
      </c>
      <c r="C24" s="25" t="s">
        <v>25</v>
      </c>
      <c r="D24" s="22">
        <v>2010</v>
      </c>
      <c r="E24" s="22">
        <v>2012</v>
      </c>
      <c r="F24" s="22">
        <v>710</v>
      </c>
      <c r="G24" s="22">
        <v>71004</v>
      </c>
      <c r="H24" s="43">
        <v>65921.05</v>
      </c>
      <c r="I24" s="43">
        <v>14884</v>
      </c>
      <c r="J24" s="43">
        <v>14884</v>
      </c>
      <c r="K24" s="50">
        <f>J24/I24*100</f>
        <v>100</v>
      </c>
      <c r="L24" s="43">
        <v>0</v>
      </c>
      <c r="M24" s="44">
        <v>14884</v>
      </c>
    </row>
    <row r="25" spans="1:13" ht="26.25" customHeight="1">
      <c r="A25" s="32">
        <v>3</v>
      </c>
      <c r="B25" s="21" t="s">
        <v>39</v>
      </c>
      <c r="C25" s="25" t="s">
        <v>25</v>
      </c>
      <c r="D25" s="22">
        <v>2012</v>
      </c>
      <c r="E25" s="22">
        <v>2013</v>
      </c>
      <c r="F25" s="22">
        <v>710</v>
      </c>
      <c r="G25" s="22">
        <v>71004</v>
      </c>
      <c r="H25" s="43">
        <v>55136</v>
      </c>
      <c r="I25" s="43">
        <v>2000</v>
      </c>
      <c r="J25" s="43">
        <v>1328.4</v>
      </c>
      <c r="K25" s="50">
        <f>J25/I25*100</f>
        <v>66.42</v>
      </c>
      <c r="L25" s="43">
        <v>53136</v>
      </c>
      <c r="M25" s="44">
        <v>55136</v>
      </c>
    </row>
    <row r="26" spans="1:13" ht="26.25" customHeight="1">
      <c r="A26" s="32">
        <v>4</v>
      </c>
      <c r="B26" s="21" t="s">
        <v>31</v>
      </c>
      <c r="C26" s="25" t="s">
        <v>25</v>
      </c>
      <c r="D26" s="22">
        <v>2011</v>
      </c>
      <c r="E26" s="22">
        <v>2012</v>
      </c>
      <c r="F26" s="22">
        <v>900</v>
      </c>
      <c r="G26" s="22">
        <v>90015</v>
      </c>
      <c r="H26" s="45">
        <v>83357.23</v>
      </c>
      <c r="I26" s="45">
        <v>42500</v>
      </c>
      <c r="J26" s="45">
        <v>34860.12</v>
      </c>
      <c r="K26" s="50">
        <f>J26/I26*100</f>
        <v>82.02381176470588</v>
      </c>
      <c r="L26" s="45">
        <v>0</v>
      </c>
      <c r="M26" s="44">
        <v>42500</v>
      </c>
    </row>
    <row r="27" spans="1:13" ht="15.75" customHeight="1">
      <c r="A27" s="32"/>
      <c r="B27" s="73" t="s">
        <v>20</v>
      </c>
      <c r="C27" s="73"/>
      <c r="D27" s="73"/>
      <c r="E27" s="73"/>
      <c r="F27" s="73"/>
      <c r="G27" s="73"/>
      <c r="H27" s="31">
        <f aca="true" t="shared" si="7" ref="H27:M27">SUM(H28:H34)</f>
        <v>3870205.55</v>
      </c>
      <c r="I27" s="31">
        <f t="shared" si="7"/>
        <v>2348650.87</v>
      </c>
      <c r="J27" s="31">
        <f t="shared" si="7"/>
        <v>2327125.64</v>
      </c>
      <c r="K27" s="47">
        <f aca="true" t="shared" si="8" ref="K27:K33">J27/I27*100</f>
        <v>99.08350660905168</v>
      </c>
      <c r="L27" s="31">
        <f>SUM(L28:L34)</f>
        <v>737220</v>
      </c>
      <c r="M27" s="31">
        <f t="shared" si="7"/>
        <v>3085870.87</v>
      </c>
    </row>
    <row r="28" spans="1:13" ht="27" customHeight="1">
      <c r="A28" s="32">
        <v>5</v>
      </c>
      <c r="B28" s="21" t="s">
        <v>16</v>
      </c>
      <c r="C28" s="25" t="s">
        <v>25</v>
      </c>
      <c r="D28" s="30">
        <v>2009</v>
      </c>
      <c r="E28" s="22">
        <v>2012</v>
      </c>
      <c r="F28" s="23" t="s">
        <v>17</v>
      </c>
      <c r="G28" s="23" t="s">
        <v>18</v>
      </c>
      <c r="H28" s="37">
        <v>1166763.5</v>
      </c>
      <c r="I28" s="37">
        <v>474650.87</v>
      </c>
      <c r="J28" s="37">
        <v>474233.48</v>
      </c>
      <c r="K28" s="48">
        <f t="shared" si="8"/>
        <v>99.91206378701044</v>
      </c>
      <c r="L28" s="37">
        <v>0</v>
      </c>
      <c r="M28" s="38">
        <v>474650.87</v>
      </c>
    </row>
    <row r="29" spans="1:13" ht="26.25" customHeight="1">
      <c r="A29" s="32">
        <v>6</v>
      </c>
      <c r="B29" s="21" t="s">
        <v>26</v>
      </c>
      <c r="C29" s="25" t="s">
        <v>25</v>
      </c>
      <c r="D29" s="30">
        <v>2008</v>
      </c>
      <c r="E29" s="22">
        <v>2012</v>
      </c>
      <c r="F29" s="23" t="s">
        <v>17</v>
      </c>
      <c r="G29" s="23" t="s">
        <v>18</v>
      </c>
      <c r="H29" s="37">
        <v>326993</v>
      </c>
      <c r="I29" s="37">
        <v>271500</v>
      </c>
      <c r="J29" s="37">
        <v>266067.5</v>
      </c>
      <c r="K29" s="48">
        <f t="shared" si="8"/>
        <v>97.99907918968692</v>
      </c>
      <c r="L29" s="37">
        <v>0</v>
      </c>
      <c r="M29" s="39">
        <v>271500</v>
      </c>
    </row>
    <row r="30" spans="1:13" ht="27" customHeight="1">
      <c r="A30" s="32">
        <v>7</v>
      </c>
      <c r="B30" s="21" t="s">
        <v>45</v>
      </c>
      <c r="C30" s="25" t="s">
        <v>25</v>
      </c>
      <c r="D30" s="30">
        <v>2010</v>
      </c>
      <c r="E30" s="22">
        <v>2012</v>
      </c>
      <c r="F30" s="23" t="s">
        <v>33</v>
      </c>
      <c r="G30" s="23" t="s">
        <v>34</v>
      </c>
      <c r="H30" s="37">
        <v>1530659.05</v>
      </c>
      <c r="I30" s="37">
        <v>1515000</v>
      </c>
      <c r="J30" s="37">
        <v>1506496.12</v>
      </c>
      <c r="K30" s="37">
        <f t="shared" si="8"/>
        <v>99.43868778877889</v>
      </c>
      <c r="L30" s="37">
        <v>0</v>
      </c>
      <c r="M30" s="40">
        <v>1515000</v>
      </c>
    </row>
    <row r="31" spans="1:13" ht="26.25" customHeight="1">
      <c r="A31" s="32">
        <v>8</v>
      </c>
      <c r="B31" s="21" t="s">
        <v>37</v>
      </c>
      <c r="C31" s="25" t="s">
        <v>25</v>
      </c>
      <c r="D31" s="30">
        <v>2010</v>
      </c>
      <c r="E31" s="22">
        <v>2012</v>
      </c>
      <c r="F31" s="23" t="s">
        <v>33</v>
      </c>
      <c r="G31" s="23" t="s">
        <v>34</v>
      </c>
      <c r="H31" s="37">
        <v>25070</v>
      </c>
      <c r="I31" s="37">
        <v>4000</v>
      </c>
      <c r="J31" s="37">
        <v>0</v>
      </c>
      <c r="K31" s="37">
        <f t="shared" si="8"/>
        <v>0</v>
      </c>
      <c r="L31" s="37">
        <v>0</v>
      </c>
      <c r="M31" s="40">
        <v>4000</v>
      </c>
    </row>
    <row r="32" spans="1:13" ht="26.25" customHeight="1">
      <c r="A32" s="32">
        <v>9</v>
      </c>
      <c r="B32" s="21" t="s">
        <v>46</v>
      </c>
      <c r="C32" s="25" t="s">
        <v>25</v>
      </c>
      <c r="D32" s="30">
        <v>2012</v>
      </c>
      <c r="E32" s="22">
        <v>2013</v>
      </c>
      <c r="F32" s="23" t="s">
        <v>33</v>
      </c>
      <c r="G32" s="23" t="s">
        <v>34</v>
      </c>
      <c r="H32" s="37">
        <v>23500</v>
      </c>
      <c r="I32" s="37">
        <v>3500</v>
      </c>
      <c r="J32" s="37">
        <v>2706</v>
      </c>
      <c r="K32" s="37">
        <f t="shared" si="8"/>
        <v>77.31428571428572</v>
      </c>
      <c r="L32" s="37">
        <v>20000</v>
      </c>
      <c r="M32" s="40">
        <v>23500</v>
      </c>
    </row>
    <row r="33" spans="1:13" ht="27" customHeight="1">
      <c r="A33" s="32">
        <v>10</v>
      </c>
      <c r="B33" s="21" t="s">
        <v>47</v>
      </c>
      <c r="C33" s="25" t="s">
        <v>25</v>
      </c>
      <c r="D33" s="30">
        <v>2012</v>
      </c>
      <c r="E33" s="22">
        <v>2013</v>
      </c>
      <c r="F33" s="23" t="s">
        <v>33</v>
      </c>
      <c r="G33" s="23" t="s">
        <v>48</v>
      </c>
      <c r="H33" s="37">
        <v>27220</v>
      </c>
      <c r="I33" s="37">
        <v>10000</v>
      </c>
      <c r="J33" s="37">
        <v>9602.5</v>
      </c>
      <c r="K33" s="37">
        <f t="shared" si="8"/>
        <v>96.025</v>
      </c>
      <c r="L33" s="37">
        <v>17220</v>
      </c>
      <c r="M33" s="55">
        <v>27220</v>
      </c>
    </row>
    <row r="34" spans="1:13" ht="27" customHeight="1">
      <c r="A34" s="32">
        <v>11</v>
      </c>
      <c r="B34" s="21" t="s">
        <v>38</v>
      </c>
      <c r="C34" s="28" t="s">
        <v>25</v>
      </c>
      <c r="D34" s="30">
        <v>2012</v>
      </c>
      <c r="E34" s="22">
        <v>2013</v>
      </c>
      <c r="F34" s="23" t="s">
        <v>35</v>
      </c>
      <c r="G34" s="23" t="s">
        <v>36</v>
      </c>
      <c r="H34" s="37">
        <v>770000</v>
      </c>
      <c r="I34" s="37">
        <v>70000</v>
      </c>
      <c r="J34" s="37">
        <v>68020.04</v>
      </c>
      <c r="K34" s="48">
        <f>J34/I34*100</f>
        <v>97.17148571428571</v>
      </c>
      <c r="L34" s="56">
        <v>700000</v>
      </c>
      <c r="M34" s="42">
        <v>770000</v>
      </c>
    </row>
    <row r="35" spans="1:13" ht="26.25" customHeight="1">
      <c r="A35" s="7"/>
      <c r="B35" s="88" t="s">
        <v>23</v>
      </c>
      <c r="C35" s="88"/>
      <c r="D35" s="88"/>
      <c r="E35" s="88"/>
      <c r="F35" s="88"/>
      <c r="G35" s="88"/>
      <c r="H35" s="8"/>
      <c r="I35" s="8"/>
      <c r="J35" s="8"/>
      <c r="K35" s="8"/>
      <c r="L35" s="11"/>
      <c r="M35" s="12"/>
    </row>
    <row r="36" spans="1:13" ht="15.75" customHeight="1">
      <c r="A36" s="7"/>
      <c r="B36" s="73" t="s">
        <v>19</v>
      </c>
      <c r="C36" s="73"/>
      <c r="D36" s="73"/>
      <c r="E36" s="73"/>
      <c r="F36" s="73"/>
      <c r="G36" s="73"/>
      <c r="H36" s="8"/>
      <c r="I36" s="8"/>
      <c r="J36" s="8"/>
      <c r="K36" s="8"/>
      <c r="L36" s="11"/>
      <c r="M36" s="12"/>
    </row>
    <row r="37" spans="1:13" ht="15.75" customHeight="1">
      <c r="A37" s="7"/>
      <c r="B37" s="73" t="s">
        <v>20</v>
      </c>
      <c r="C37" s="73"/>
      <c r="D37" s="73"/>
      <c r="E37" s="73"/>
      <c r="F37" s="73"/>
      <c r="G37" s="73"/>
      <c r="H37" s="7"/>
      <c r="I37" s="7"/>
      <c r="J37" s="7"/>
      <c r="K37" s="7"/>
      <c r="L37" s="13"/>
      <c r="M37" s="12"/>
    </row>
    <row r="38" spans="1:13" ht="16.5" customHeight="1">
      <c r="A38" s="7"/>
      <c r="B38" s="89" t="s">
        <v>12</v>
      </c>
      <c r="C38" s="89"/>
      <c r="D38" s="89"/>
      <c r="E38" s="89"/>
      <c r="F38" s="89"/>
      <c r="G38" s="89"/>
      <c r="H38" s="7"/>
      <c r="I38" s="7"/>
      <c r="J38" s="7"/>
      <c r="K38" s="7"/>
      <c r="L38" s="13"/>
      <c r="M38" s="12"/>
    </row>
    <row r="39" spans="1:13" ht="15.75" customHeight="1">
      <c r="A39" s="7"/>
      <c r="B39" s="90" t="s">
        <v>19</v>
      </c>
      <c r="C39" s="91"/>
      <c r="D39" s="91"/>
      <c r="E39" s="91"/>
      <c r="F39" s="91"/>
      <c r="G39" s="91"/>
      <c r="H39" s="15"/>
      <c r="I39" s="15"/>
      <c r="J39" s="15"/>
      <c r="K39" s="15"/>
      <c r="L39" s="16"/>
      <c r="M39" s="12"/>
    </row>
    <row r="40" spans="1:13" ht="4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4"/>
    </row>
    <row r="41" spans="1:13" ht="24.75" customHeight="1">
      <c r="A41" s="81" t="s">
        <v>13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60" customHeight="1">
      <c r="A42" s="81" t="s">
        <v>14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</sheetData>
  <sheetProtection/>
  <mergeCells count="37">
    <mergeCell ref="A2:I2"/>
    <mergeCell ref="L6:L7"/>
    <mergeCell ref="I6:K6"/>
    <mergeCell ref="A42:M42"/>
    <mergeCell ref="B27:G27"/>
    <mergeCell ref="B35:G35"/>
    <mergeCell ref="B36:G36"/>
    <mergeCell ref="B37:G37"/>
    <mergeCell ref="B38:G38"/>
    <mergeCell ref="B39:G39"/>
    <mergeCell ref="B21:G21"/>
    <mergeCell ref="A41:M41"/>
    <mergeCell ref="B22:G22"/>
    <mergeCell ref="B23:G23"/>
    <mergeCell ref="B16:G16"/>
    <mergeCell ref="B19:G19"/>
    <mergeCell ref="B20:G20"/>
    <mergeCell ref="B12:G12"/>
    <mergeCell ref="B13:G13"/>
    <mergeCell ref="B14:G14"/>
    <mergeCell ref="B15:G15"/>
    <mergeCell ref="B8:G8"/>
    <mergeCell ref="B9:G9"/>
    <mergeCell ref="B10:G10"/>
    <mergeCell ref="B11:G11"/>
    <mergeCell ref="F5:G5"/>
    <mergeCell ref="H5:H7"/>
    <mergeCell ref="I5:L5"/>
    <mergeCell ref="M5:M7"/>
    <mergeCell ref="F6:F7"/>
    <mergeCell ref="G6:G7"/>
    <mergeCell ref="A5:A7"/>
    <mergeCell ref="B5:B7"/>
    <mergeCell ref="C5:C7"/>
    <mergeCell ref="D5:E5"/>
    <mergeCell ref="D6:D7"/>
    <mergeCell ref="E6:E7"/>
  </mergeCells>
  <printOptions horizontalCentered="1"/>
  <pageMargins left="0.3937007874015748" right="0.3937007874015748" top="0.3937007874015748" bottom="0.3937007874015748" header="0.31496062992125984" footer="0.2362204724409449"/>
  <pageSetup firstPageNumber="51" useFirstPageNumber="1" horizontalDpi="300" verticalDpi="300" orientation="landscape" paperSize="9" scale="7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pracownik</cp:lastModifiedBy>
  <cp:lastPrinted>2013-04-05T07:16:08Z</cp:lastPrinted>
  <dcterms:created xsi:type="dcterms:W3CDTF">2010-09-20T11:20:00Z</dcterms:created>
  <dcterms:modified xsi:type="dcterms:W3CDTF">2013-04-05T07:16:10Z</dcterms:modified>
  <cp:category/>
  <cp:version/>
  <cp:contentType/>
  <cp:contentStatus/>
</cp:coreProperties>
</file>